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nuscripts\Default Drug Doses in AIMS\Supplemental Web Content\"/>
    </mc:Choice>
  </mc:AlternateContent>
  <bookViews>
    <workbookView xWindow="480" yWindow="60" windowWidth="14355" windowHeight="10605" activeTab="2"/>
  </bookViews>
  <sheets>
    <sheet name="JMH Supplemental Web Content" sheetId="51" r:id="rId1"/>
    <sheet name="UMH Supplemental Web Content" sheetId="49" r:id="rId2"/>
    <sheet name="TJUH Supplemental Web Content" sheetId="50" r:id="rId3"/>
  </sheets>
  <definedNames>
    <definedName name="_xlnm._FilterDatabase" localSheetId="0" hidden="1">'JMH Supplemental Web Content'!$A$1:$W$146</definedName>
    <definedName name="_xlnm._FilterDatabase" localSheetId="2" hidden="1">'TJUH Supplemental Web Content'!$A$1:$W$148</definedName>
    <definedName name="total_jmh">#REF!</definedName>
    <definedName name="total_TJUH" localSheetId="0">#REF!</definedName>
    <definedName name="total_TJUH" localSheetId="2">#REF!</definedName>
    <definedName name="total_TJUH">#REF!</definedName>
    <definedName name="total_UMH">#REF!</definedName>
    <definedName name="x">#REF!</definedName>
  </definedNames>
  <calcPr calcId="152511"/>
  <fileRecoveryPr repairLoad="1"/>
</workbook>
</file>

<file path=xl/calcChain.xml><?xml version="1.0" encoding="utf-8"?>
<calcChain xmlns="http://schemas.openxmlformats.org/spreadsheetml/2006/main">
  <c r="C157" i="50" l="1"/>
  <c r="S157" i="50" s="1"/>
  <c r="N157" i="50"/>
  <c r="R157" i="50"/>
  <c r="T157" i="50"/>
  <c r="V157" i="50"/>
  <c r="O169" i="50"/>
  <c r="N167" i="50"/>
  <c r="O167" i="50" s="1"/>
  <c r="N163" i="50"/>
  <c r="N166" i="50"/>
  <c r="O166" i="50" s="1"/>
  <c r="N164" i="50"/>
  <c r="O164" i="50" s="1"/>
  <c r="N165" i="50"/>
  <c r="C165" i="50"/>
  <c r="C163" i="50"/>
  <c r="C162" i="50"/>
  <c r="O162" i="50" s="1"/>
  <c r="P162" i="50" s="1"/>
  <c r="C161" i="50"/>
  <c r="O161" i="50" s="1"/>
  <c r="V158" i="50"/>
  <c r="T158" i="50"/>
  <c r="N158" i="50"/>
  <c r="P158" i="50"/>
  <c r="R158" i="50"/>
  <c r="C156" i="50"/>
  <c r="C110" i="49"/>
  <c r="E110" i="49" s="1"/>
  <c r="W157" i="50" l="1"/>
  <c r="O165" i="50"/>
  <c r="P165" i="50" s="1"/>
  <c r="O156" i="50" s="1"/>
  <c r="Q157" i="50"/>
  <c r="P166" i="50"/>
  <c r="W156" i="50" s="1"/>
  <c r="O163" i="50"/>
  <c r="P163" i="50" s="1"/>
  <c r="U156" i="50" s="1"/>
  <c r="P161" i="50"/>
  <c r="P164" i="50"/>
  <c r="Q156" i="50" s="1"/>
  <c r="P167" i="50"/>
  <c r="O157" i="50"/>
  <c r="S156" i="50"/>
  <c r="U157" i="50"/>
  <c r="P168" i="50" l="1"/>
  <c r="O168" i="50"/>
</calcChain>
</file>

<file path=xl/sharedStrings.xml><?xml version="1.0" encoding="utf-8"?>
<sst xmlns="http://schemas.openxmlformats.org/spreadsheetml/2006/main" count="933" uniqueCount="437">
  <si>
    <t>DrugName</t>
  </si>
  <si>
    <t>UnitName</t>
  </si>
  <si>
    <t>remifentanil (i)</t>
  </si>
  <si>
    <t>mcg</t>
  </si>
  <si>
    <t>mcg/kg/hr</t>
  </si>
  <si>
    <t>mcg/kg/min</t>
  </si>
  <si>
    <t>mcg/min</t>
  </si>
  <si>
    <t>atropine</t>
  </si>
  <si>
    <t>mg</t>
  </si>
  <si>
    <t>glycopyrrolate</t>
  </si>
  <si>
    <t>remifentanil</t>
  </si>
  <si>
    <t>sufentanil (i)</t>
  </si>
  <si>
    <t>sufentanil</t>
  </si>
  <si>
    <t>fentanyl (i)</t>
  </si>
  <si>
    <t>fentanyl</t>
  </si>
  <si>
    <t>dexmedetomidine (i)</t>
  </si>
  <si>
    <t>dexmedetomidine</t>
  </si>
  <si>
    <t>propofol (i)</t>
  </si>
  <si>
    <t>propofol</t>
  </si>
  <si>
    <t>morphine</t>
  </si>
  <si>
    <t>hydromorphone</t>
  </si>
  <si>
    <t>rocuronium</t>
  </si>
  <si>
    <t>neostig:atrop (2.5 mg:1.0 mg)</t>
  </si>
  <si>
    <t>neostig:glyco (2.5 mg:0.5 mg)</t>
  </si>
  <si>
    <t>neostigmine</t>
  </si>
  <si>
    <t>nicardipine (inf)</t>
  </si>
  <si>
    <t>mg/hr</t>
  </si>
  <si>
    <t>nicardipine</t>
  </si>
  <si>
    <t>g</t>
  </si>
  <si>
    <t>lidocaine</t>
  </si>
  <si>
    <t>mcg /kg</t>
  </si>
  <si>
    <t>Drug</t>
  </si>
  <si>
    <t>midazolam</t>
  </si>
  <si>
    <t>labetalol</t>
  </si>
  <si>
    <t>esmolol</t>
  </si>
  <si>
    <t>phenylephrine</t>
  </si>
  <si>
    <t>ephedrine</t>
  </si>
  <si>
    <t>ondansetron</t>
  </si>
  <si>
    <t>cefazolin</t>
  </si>
  <si>
    <t>phenylephrine (i)</t>
  </si>
  <si>
    <t>vecuronium</t>
  </si>
  <si>
    <t>dexamethasone</t>
  </si>
  <si>
    <t>succinylcholine</t>
  </si>
  <si>
    <t>heparin</t>
  </si>
  <si>
    <t>bupivacaine 0.50%</t>
  </si>
  <si>
    <t>calcium chloride</t>
  </si>
  <si>
    <t>lidocaine 1% w/Epi 1:100K</t>
  </si>
  <si>
    <t>vancomycin</t>
  </si>
  <si>
    <t>etomidate</t>
  </si>
  <si>
    <t>ketorolac</t>
  </si>
  <si>
    <t>clindamycin</t>
  </si>
  <si>
    <t>bupivacaine 0.25%</t>
  </si>
  <si>
    <t>insulin (inf)</t>
  </si>
  <si>
    <t>cisatracurium</t>
  </si>
  <si>
    <t>metoprolol</t>
  </si>
  <si>
    <t>nitroglycerin</t>
  </si>
  <si>
    <t>cefoxitin</t>
  </si>
  <si>
    <t>ciprofloxacin</t>
  </si>
  <si>
    <t>nitroglycerin (inf)</t>
  </si>
  <si>
    <t>protamine</t>
  </si>
  <si>
    <t>epinephrine (i)</t>
  </si>
  <si>
    <t>gentamicin</t>
  </si>
  <si>
    <t>epinephrine</t>
  </si>
  <si>
    <t>norepinephrine (i)</t>
  </si>
  <si>
    <t>ketamine</t>
  </si>
  <si>
    <t>ampicillin</t>
  </si>
  <si>
    <t>sodium bicarbonate</t>
  </si>
  <si>
    <t>Unasyn</t>
  </si>
  <si>
    <t>furosemide</t>
  </si>
  <si>
    <t>bupivacaine 0.25% w/epi 1:200K</t>
  </si>
  <si>
    <t>phenylephrine (inf)</t>
  </si>
  <si>
    <t>bupivacaine 0.5% (infiltration)</t>
  </si>
  <si>
    <t>albuterol (inhaler)</t>
  </si>
  <si>
    <t>tranexamic acid</t>
  </si>
  <si>
    <t>acetaminophen IV (adult)</t>
  </si>
  <si>
    <t>potassium inf</t>
  </si>
  <si>
    <t>aminocaproic acid (inf)</t>
  </si>
  <si>
    <t>metronidazole</t>
  </si>
  <si>
    <t>lidocaine 2% w/Epi 1:100K</t>
  </si>
  <si>
    <t>bupivacaine 0.75% + D10</t>
  </si>
  <si>
    <t>hydrocortisone</t>
  </si>
  <si>
    <t>mannitol 25%</t>
  </si>
  <si>
    <t>insulin, reg (0.1 ml = 10 Units)</t>
  </si>
  <si>
    <t>fentanyl (spinal)</t>
  </si>
  <si>
    <t>magnesium sulfate</t>
  </si>
  <si>
    <t>ketamine (i)</t>
  </si>
  <si>
    <t>ropivacaine  0.5%</t>
  </si>
  <si>
    <t>dopamine (i)</t>
  </si>
  <si>
    <t>Zosyn (pipericilin/tazobactam)</t>
  </si>
  <si>
    <t>lidocaine 2% w/Epi 1:400K</t>
  </si>
  <si>
    <t>lidocaine 1%</t>
  </si>
  <si>
    <t>lidocaine 1% / bupivacaine 0.5%</t>
  </si>
  <si>
    <t>bupivacaine 0.5% ( spinal)</t>
  </si>
  <si>
    <t>aminocaproic acid</t>
  </si>
  <si>
    <t>Bicitra (sodium citrate)</t>
  </si>
  <si>
    <t>hydralazine</t>
  </si>
  <si>
    <t>indigo carmine</t>
  </si>
  <si>
    <t>lidocaine 2% (preservative free)</t>
  </si>
  <si>
    <t>vasopressin (inf)</t>
  </si>
  <si>
    <t>vasopressin</t>
  </si>
  <si>
    <t>glucagon</t>
  </si>
  <si>
    <t>scopolamine patch</t>
  </si>
  <si>
    <t>diphenhydramine</t>
  </si>
  <si>
    <t>milrinone (i)</t>
  </si>
  <si>
    <t>heparin (inf)</t>
  </si>
  <si>
    <t>sodium nitroprusside</t>
  </si>
  <si>
    <t>metoclopramide</t>
  </si>
  <si>
    <t>methylprednisolone</t>
  </si>
  <si>
    <t>dobutamine (i)</t>
  </si>
  <si>
    <t>sodium nitroprusside (i)</t>
  </si>
  <si>
    <t>bupivacaine liposome inject susp (Exparel)</t>
  </si>
  <si>
    <t>lidocaine 1% w/Epi 1:200K</t>
  </si>
  <si>
    <t>naloxone</t>
  </si>
  <si>
    <t>ropivacaine 0.5% (plain)</t>
  </si>
  <si>
    <t>famotidine</t>
  </si>
  <si>
    <t>lidocaine 2% (preservative free) w/Epi 1:200K</t>
  </si>
  <si>
    <t>lidocaine 1% / bupivacaine 0.25%</t>
  </si>
  <si>
    <t>amiodarone (inf)</t>
  </si>
  <si>
    <t>aztreonam</t>
  </si>
  <si>
    <t>norepinephrine (inf)</t>
  </si>
  <si>
    <t>cocaine 4%</t>
  </si>
  <si>
    <t>lidocaine 2% w/Epi 1:200K</t>
  </si>
  <si>
    <t>basiliximab</t>
  </si>
  <si>
    <t>cisatracurium (i)</t>
  </si>
  <si>
    <t>Lidocaine 4% nebulized</t>
  </si>
  <si>
    <t>midazolam (i)</t>
  </si>
  <si>
    <t>thymoglobulin</t>
  </si>
  <si>
    <t>Lymphazurin (isosulfan blue)</t>
  </si>
  <si>
    <t>flumazenil</t>
  </si>
  <si>
    <t>Keppra (levetiracetam)</t>
  </si>
  <si>
    <t>ropivacaine 0.2% (inf)</t>
  </si>
  <si>
    <t>dextrose 50%</t>
  </si>
  <si>
    <t>diltiazem (inf)</t>
  </si>
  <si>
    <t>norepinephrine</t>
  </si>
  <si>
    <t>lidocaine 4% topical</t>
  </si>
  <si>
    <t>acetaminophen</t>
  </si>
  <si>
    <t>Diflucan (fluconazole)</t>
  </si>
  <si>
    <t>amiodarone</t>
  </si>
  <si>
    <t>ranitidine</t>
  </si>
  <si>
    <t>phenylephrine/lido spray</t>
  </si>
  <si>
    <t>lidocaine 2.0% w/Epi 1:400K (epidural)</t>
  </si>
  <si>
    <t>methylene blue</t>
  </si>
  <si>
    <t>doxycycline</t>
  </si>
  <si>
    <t>ropivacaine  0.5% + dexamethasone 4 mg</t>
  </si>
  <si>
    <t>bupivacaine 0.125%</t>
  </si>
  <si>
    <t>bupivacaine/hydromorphone/fentanyl (spinal)</t>
  </si>
  <si>
    <t>ceftriaxone</t>
  </si>
  <si>
    <t>DDAVP</t>
  </si>
  <si>
    <t>methylergonovine</t>
  </si>
  <si>
    <t>ropivacaine  0.5% + dexamethasone 2 mg</t>
  </si>
  <si>
    <t>albuterol (nebulizer)</t>
  </si>
  <si>
    <t>promethazine</t>
  </si>
  <si>
    <t>scopolamine</t>
  </si>
  <si>
    <t>sodium citrate</t>
  </si>
  <si>
    <t>chloroprocaine 2.7%w/NaHCO3 0.84% (epidural)</t>
  </si>
  <si>
    <t>aspirin</t>
  </si>
  <si>
    <t>n</t>
  </si>
  <si>
    <t>Dosage_Avg</t>
  </si>
  <si>
    <t>Dosage_SD</t>
  </si>
  <si>
    <t>Dosage_SEM</t>
  </si>
  <si>
    <t>Dosage_Avg_95PC_LCL</t>
  </si>
  <si>
    <t>Dosage_Avg_95PC_UCL</t>
  </si>
  <si>
    <t>Dosage_Median</t>
  </si>
  <si>
    <t>Dosage_1PC</t>
  </si>
  <si>
    <t>Dosage_99PC</t>
  </si>
  <si>
    <t>IDX_Min</t>
  </si>
  <si>
    <t>IDX_Max</t>
  </si>
  <si>
    <t>CommonDose_1</t>
  </si>
  <si>
    <t>CommonDose_PC_1</t>
  </si>
  <si>
    <t>CommonDose_2</t>
  </si>
  <si>
    <t>CommonDose_PC_2</t>
  </si>
  <si>
    <t>CommonDose_3</t>
  </si>
  <si>
    <t>CommonDose_PC_3</t>
  </si>
  <si>
    <t>CommonDose_4</t>
  </si>
  <si>
    <t>CommonDose_PC_4</t>
  </si>
  <si>
    <t>CommonDose_5</t>
  </si>
  <si>
    <t>CommonDose_PC_5</t>
  </si>
  <si>
    <t>g/hr</t>
  </si>
  <si>
    <t>mg/min</t>
  </si>
  <si>
    <t>ml</t>
  </si>
  <si>
    <t>ml/hr</t>
  </si>
  <si>
    <t>Unit</t>
  </si>
  <si>
    <t>Unit/hr</t>
  </si>
  <si>
    <t>mg/kg</t>
  </si>
  <si>
    <t>mEq</t>
  </si>
  <si>
    <t>Unit/min</t>
  </si>
  <si>
    <t>albuterol inhaler</t>
  </si>
  <si>
    <t>ampicillin/sulbactam</t>
  </si>
  <si>
    <t>epinephrine bolus</t>
  </si>
  <si>
    <t xml:space="preserve">indigo carmine </t>
  </si>
  <si>
    <t>levaquin</t>
  </si>
  <si>
    <t>nitroglycerine bolus</t>
  </si>
  <si>
    <t>reglan</t>
  </si>
  <si>
    <t>solu-medrol</t>
  </si>
  <si>
    <t>zantac</t>
  </si>
  <si>
    <t>unit</t>
  </si>
  <si>
    <t>unit/hr</t>
  </si>
  <si>
    <t>unit/min</t>
  </si>
  <si>
    <t>µg</t>
  </si>
  <si>
    <t>µg/kg/hr</t>
  </si>
  <si>
    <t>puffs</t>
  </si>
  <si>
    <t>µg/kg/min</t>
  </si>
  <si>
    <t>mcg/hr</t>
  </si>
  <si>
    <t>sprays</t>
  </si>
  <si>
    <t>mg/kg/min</t>
  </si>
  <si>
    <t>µg/hr</t>
  </si>
  <si>
    <t>µg/min</t>
  </si>
  <si>
    <t>Neostigmine</t>
  </si>
  <si>
    <t>Fentanyl</t>
  </si>
  <si>
    <t>Midazolam</t>
  </si>
  <si>
    <t>Propofol</t>
  </si>
  <si>
    <t>Ondansetron</t>
  </si>
  <si>
    <t>Glycopyrrolate</t>
  </si>
  <si>
    <t>Lidocaine</t>
  </si>
  <si>
    <t>Cefazolin</t>
  </si>
  <si>
    <t>Rocuronium</t>
  </si>
  <si>
    <t>Phenylephrine</t>
  </si>
  <si>
    <t>Ephedrine</t>
  </si>
  <si>
    <t>Calcium Chloride</t>
  </si>
  <si>
    <t>Vecuronium</t>
  </si>
  <si>
    <t>Succinylcholine</t>
  </si>
  <si>
    <t>Vancomycin</t>
  </si>
  <si>
    <t>Morphine</t>
  </si>
  <si>
    <t>Oxytocin</t>
  </si>
  <si>
    <t>Ketorolac</t>
  </si>
  <si>
    <t>Dexamethasone</t>
  </si>
  <si>
    <t>Labetalol</t>
  </si>
  <si>
    <t>Esmolol</t>
  </si>
  <si>
    <t>Hydromorphone</t>
  </si>
  <si>
    <t>Bupivicaine (0.75%) MPF</t>
  </si>
  <si>
    <t>Fentanyl (Intrathecal)</t>
  </si>
  <si>
    <t>Cisatracurium</t>
  </si>
  <si>
    <t>Etomidate</t>
  </si>
  <si>
    <t>Morphine Sulfate MPF (Intrathecal)</t>
  </si>
  <si>
    <t>Ceftriaxone</t>
  </si>
  <si>
    <t>Heparin</t>
  </si>
  <si>
    <t>Sufentanil</t>
  </si>
  <si>
    <t>Cefoxitin</t>
  </si>
  <si>
    <t>Nicarpidine</t>
  </si>
  <si>
    <t>Lidocaine 2%, HC03w/0.1meq/ml EPI MPF</t>
  </si>
  <si>
    <t>Clindamycin</t>
  </si>
  <si>
    <t>Fentanyl (Epidural)</t>
  </si>
  <si>
    <t>Metoprolol</t>
  </si>
  <si>
    <t>Morphine Sulfate MPF (Epidural)</t>
  </si>
  <si>
    <t>Furosemide</t>
  </si>
  <si>
    <t>Mannitol</t>
  </si>
  <si>
    <t>Lidocaine 1.5% MPF</t>
  </si>
  <si>
    <t>Metoclopramide</t>
  </si>
  <si>
    <t>Methylprednisolone SOD SUCC</t>
  </si>
  <si>
    <t>Diphenhydramine</t>
  </si>
  <si>
    <t>Protamine</t>
  </si>
  <si>
    <t>Levofloxacin</t>
  </si>
  <si>
    <t>Ketamine</t>
  </si>
  <si>
    <t>Ampicillin-Sulbactam</t>
  </si>
  <si>
    <t>Insulin Regular</t>
  </si>
  <si>
    <t>Sodium Bicarbonate</t>
  </si>
  <si>
    <t>Piperacillin-Tazobactam</t>
  </si>
  <si>
    <t>Hydrocortisone</t>
  </si>
  <si>
    <t>Gentamicin</t>
  </si>
  <si>
    <t>Acetaminophen</t>
  </si>
  <si>
    <t>Albuterol MDI</t>
  </si>
  <si>
    <t>Metronidazole</t>
  </si>
  <si>
    <t>Epinephrine</t>
  </si>
  <si>
    <t>Cefuroxime</t>
  </si>
  <si>
    <t>Ampicillin</t>
  </si>
  <si>
    <t>Dilaudid</t>
  </si>
  <si>
    <t>Ranitidine</t>
  </si>
  <si>
    <t>Lidocaine 2% MPF</t>
  </si>
  <si>
    <t>Aminocaproic Acid</t>
  </si>
  <si>
    <t>Ciprofloxacin</t>
  </si>
  <si>
    <t>Magnesium Sulfate</t>
  </si>
  <si>
    <t>Scopolamine</t>
  </si>
  <si>
    <t>Atropine</t>
  </si>
  <si>
    <t>Chloroprocaine 3% MPF</t>
  </si>
  <si>
    <t>Ertapenem</t>
  </si>
  <si>
    <t>Dextrose 50%</t>
  </si>
  <si>
    <t>Methylergonovine</t>
  </si>
  <si>
    <t>Potassium Chloride</t>
  </si>
  <si>
    <t>Thiopental</t>
  </si>
  <si>
    <t>Kytril</t>
  </si>
  <si>
    <t>Famotidine</t>
  </si>
  <si>
    <t>Hydralazine</t>
  </si>
  <si>
    <t>Sodium Citrate</t>
  </si>
  <si>
    <t>Fluconazole</t>
  </si>
  <si>
    <t>Norepinephrine</t>
  </si>
  <si>
    <t>Cefipime</t>
  </si>
  <si>
    <t>Indigo Carmine 0.8%</t>
  </si>
  <si>
    <t>Calcium Gluconate</t>
  </si>
  <si>
    <t>Pancuronium</t>
  </si>
  <si>
    <t>Nitroglycerin IV</t>
  </si>
  <si>
    <t>Meperidine</t>
  </si>
  <si>
    <t>Methylene Blue</t>
  </si>
  <si>
    <t>Albuterol 0.5%</t>
  </si>
  <si>
    <t>Insulin Lente</t>
  </si>
  <si>
    <t>Daclizumab</t>
  </si>
  <si>
    <t>Carboprost Tromethamine</t>
  </si>
  <si>
    <t>Tobramycin</t>
  </si>
  <si>
    <t>Fosphenytoin</t>
  </si>
  <si>
    <t>Mivacurium</t>
  </si>
  <si>
    <t>Amiodarone</t>
  </si>
  <si>
    <t>Vasopressin</t>
  </si>
  <si>
    <t>Promethazine</t>
  </si>
  <si>
    <t>Meropenem</t>
  </si>
  <si>
    <t>Bupivicaine (0.25%) MPF</t>
  </si>
  <si>
    <t>Glucagon</t>
  </si>
  <si>
    <t>Lidocaine 1% MPF</t>
  </si>
  <si>
    <t>Afrin</t>
  </si>
  <si>
    <t>Lidocaine 4%</t>
  </si>
  <si>
    <t>Naloxone</t>
  </si>
  <si>
    <t>Ropivacaine 0.2%</t>
  </si>
  <si>
    <t>Other (grams)</t>
  </si>
  <si>
    <t>Doxycycline</t>
  </si>
  <si>
    <t>Cefotaxime</t>
  </si>
  <si>
    <t>Phenytoin</t>
  </si>
  <si>
    <t>Droperidol</t>
  </si>
  <si>
    <t>Milrinone</t>
  </si>
  <si>
    <t>Flumazenil</t>
  </si>
  <si>
    <t>Edrophonium</t>
  </si>
  <si>
    <t>Cellcept</t>
  </si>
  <si>
    <t>Adenosine</t>
  </si>
  <si>
    <t>Dextrose</t>
  </si>
  <si>
    <t>Oxacillin</t>
  </si>
  <si>
    <t>Doxapram HCL</t>
  </si>
  <si>
    <t>Piperacillin</t>
  </si>
  <si>
    <t>Terbutaline</t>
  </si>
  <si>
    <t>Remifentanil</t>
  </si>
  <si>
    <t>Ceftizoxime</t>
  </si>
  <si>
    <t>Factor VII</t>
  </si>
  <si>
    <t>Digoxin</t>
  </si>
  <si>
    <t>Lidocaine 5% MPF in dextrose</t>
  </si>
  <si>
    <t>Phentolamine</t>
  </si>
  <si>
    <t>Ropivacaine 0.5%</t>
  </si>
  <si>
    <t>Nitroglycerin SL</t>
  </si>
  <si>
    <t>Tromethamine</t>
  </si>
  <si>
    <t>Bupivicaine (0.5%) MPF</t>
  </si>
  <si>
    <t>Penicillin G</t>
  </si>
  <si>
    <t>Nalbuphine</t>
  </si>
  <si>
    <t>Diltiazem</t>
  </si>
  <si>
    <t>Amphotericin</t>
  </si>
  <si>
    <t>Prostaglandin F2alpha</t>
  </si>
  <si>
    <t>Amikacin</t>
  </si>
  <si>
    <t>Mepivacaine 1% MPF</t>
  </si>
  <si>
    <t>Imipenem</t>
  </si>
  <si>
    <t>Lorazepam</t>
  </si>
  <si>
    <t>Bupivicaine (0.5%) w/ EPI MPF</t>
  </si>
  <si>
    <t>Total</t>
  </si>
  <si>
    <t>Units</t>
  </si>
  <si>
    <t>Puff</t>
  </si>
  <si>
    <t>mL</t>
  </si>
  <si>
    <t>mg/h</t>
  </si>
  <si>
    <t>KIU/h</t>
  </si>
  <si>
    <t>mcg/kg/h</t>
  </si>
  <si>
    <t>unit/h</t>
  </si>
  <si>
    <t>g/h</t>
  </si>
  <si>
    <t>mEq/h</t>
  </si>
  <si>
    <t>mg/kg/h</t>
  </si>
  <si>
    <t>%</t>
  </si>
  <si>
    <t>mU/min</t>
  </si>
  <si>
    <t>Aminocaproic acid (inf)</t>
  </si>
  <si>
    <t>Amiodarone (inf)</t>
  </si>
  <si>
    <t>Aprotinin (inf)</t>
  </si>
  <si>
    <t>Bupivicaine (inf)</t>
  </si>
  <si>
    <t>Cis-atracurium (inf)</t>
  </si>
  <si>
    <t>Dexmedetomidine (inf)</t>
  </si>
  <si>
    <t>Diltiazem (inf)</t>
  </si>
  <si>
    <t>Dobutamine (inf)</t>
  </si>
  <si>
    <t>Dopamine (inf)</t>
  </si>
  <si>
    <t>Epinephrine (inf)</t>
  </si>
  <si>
    <t>Esmolol (inf)</t>
  </si>
  <si>
    <t>Fentanyl (inf)</t>
  </si>
  <si>
    <t>Furosemide (inf)</t>
  </si>
  <si>
    <t>Heparin (inf)</t>
  </si>
  <si>
    <t>Insulin (inf)</t>
  </si>
  <si>
    <t>Isoproterenol (inf)</t>
  </si>
  <si>
    <t>Ketamine (inf)</t>
  </si>
  <si>
    <t>Labetalol (inf)</t>
  </si>
  <si>
    <t>Magnesium Sulfate (inf)</t>
  </si>
  <si>
    <t>Midazolam (inf)</t>
  </si>
  <si>
    <t>Milrinone (inf)</t>
  </si>
  <si>
    <t>Nicarpidine (inf)</t>
  </si>
  <si>
    <t>Nitroglycerin (inf)</t>
  </si>
  <si>
    <t>Nitroprusside (inf)</t>
  </si>
  <si>
    <t>Norepinephrine (inf)</t>
  </si>
  <si>
    <t>Oxytocin (inf)</t>
  </si>
  <si>
    <t>Phenylephrine (inf)</t>
  </si>
  <si>
    <t>Phenytoin (inf)</t>
  </si>
  <si>
    <t>Potassium chloride (inf)</t>
  </si>
  <si>
    <t>Propofol (inf)</t>
  </si>
  <si>
    <t>Remifentanil (inf)</t>
  </si>
  <si>
    <t>Rocuronium (inf)</t>
  </si>
  <si>
    <t>Sufentanil (inf)</t>
  </si>
  <si>
    <t>Tranexamic Acid 1 gram in 100 cc NS Intravenous</t>
  </si>
  <si>
    <t>Vasopressin (inf)</t>
  </si>
  <si>
    <t>Vecuronium (inf)</t>
  </si>
  <si>
    <t xml:space="preserve">propofol </t>
  </si>
  <si>
    <t xml:space="preserve">rocuronium </t>
  </si>
  <si>
    <t xml:space="preserve">phenylephrine </t>
  </si>
  <si>
    <t xml:space="preserve">lidocaine </t>
  </si>
  <si>
    <t xml:space="preserve">glycopyrrolate </t>
  </si>
  <si>
    <t xml:space="preserve">cefazolin </t>
  </si>
  <si>
    <t xml:space="preserve">ephedrine </t>
  </si>
  <si>
    <t xml:space="preserve">neostigmine </t>
  </si>
  <si>
    <t xml:space="preserve">succinylcholine </t>
  </si>
  <si>
    <t xml:space="preserve">labetalol </t>
  </si>
  <si>
    <t xml:space="preserve">esmolol </t>
  </si>
  <si>
    <t xml:space="preserve">calcium chloride </t>
  </si>
  <si>
    <t xml:space="preserve">cisatracurium </t>
  </si>
  <si>
    <t xml:space="preserve">etomidate </t>
  </si>
  <si>
    <t xml:space="preserve">ketamine </t>
  </si>
  <si>
    <t xml:space="preserve">nicardipine bolus </t>
  </si>
  <si>
    <t xml:space="preserve">vecuronium </t>
  </si>
  <si>
    <t xml:space="preserve">metoprolol </t>
  </si>
  <si>
    <t xml:space="preserve">hydralazine </t>
  </si>
  <si>
    <t xml:space="preserve">solu-cortef </t>
  </si>
  <si>
    <t xml:space="preserve">furosemide </t>
  </si>
  <si>
    <t xml:space="preserve">lasix </t>
  </si>
  <si>
    <t>Glyco</t>
  </si>
  <si>
    <t>glyco</t>
  </si>
  <si>
    <t>combo</t>
  </si>
  <si>
    <t xml:space="preserve">Below are adjustments for Neostigmine and Glycopyrrolate, weighting usage in the combination doses </t>
  </si>
  <si>
    <t>lidocaine 2% pl</t>
  </si>
  <si>
    <t>vancomycin (i)</t>
  </si>
  <si>
    <t>unasyn</t>
  </si>
  <si>
    <t>nicardipine (i)</t>
  </si>
  <si>
    <t>ertapenem sodium (invanz)</t>
  </si>
  <si>
    <t>other</t>
  </si>
  <si>
    <t>insulin reg</t>
  </si>
  <si>
    <t>phenyleph (i)</t>
  </si>
  <si>
    <t>insulin (i)</t>
  </si>
  <si>
    <t>aminocaproic (i)</t>
  </si>
  <si>
    <t>zosyn</t>
  </si>
  <si>
    <t>bupivacaine 0.75% pl (spinal)</t>
  </si>
  <si>
    <t>nitroglycerin (i)</t>
  </si>
  <si>
    <t>lidocaine 1% pl</t>
  </si>
  <si>
    <t>heparin (i)</t>
  </si>
  <si>
    <t>cefepime</t>
  </si>
  <si>
    <t>lido 1% w/epi 1:100k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</si>
</sst>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0000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" fontId="2" fillId="2" borderId="0" xfId="1" applyNumberFormat="1" applyAlignment="1">
      <alignment horizontal="center"/>
    </xf>
    <xf numFmtId="0" fontId="2" fillId="2" borderId="0" xfId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5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FF9600"/>
      <color rgb="FFFFE100"/>
      <color rgb="FF0096FA"/>
      <color rgb="FF0064FA"/>
      <color rgb="FFFF8000"/>
      <color rgb="FFFF4B00"/>
      <color rgb="FFC88000"/>
      <color rgb="FF7D8000"/>
      <color rgb="FF4B8000"/>
      <color rgb="FFFF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1"/>
  <sheetViews>
    <sheetView workbookViewId="0">
      <selection activeCell="A12" sqref="A12"/>
    </sheetView>
  </sheetViews>
  <sheetFormatPr defaultRowHeight="15" x14ac:dyDescent="0.25"/>
  <cols>
    <col min="1" max="1" width="46.140625" style="3" customWidth="1"/>
    <col min="2" max="2" width="21.28515625" style="6" bestFit="1" customWidth="1"/>
    <col min="3" max="3" width="21.28515625" style="8" bestFit="1" customWidth="1"/>
    <col min="4" max="5" width="12" style="8" hidden="1" customWidth="1"/>
    <col min="6" max="6" width="12.140625" style="8" hidden="1" customWidth="1"/>
    <col min="7" max="7" width="21.140625" style="8" hidden="1" customWidth="1"/>
    <col min="8" max="8" width="21.7109375" style="8" hidden="1" customWidth="1"/>
    <col min="9" max="9" width="15.28515625" style="8" hidden="1" customWidth="1"/>
    <col min="10" max="10" width="11.7109375" style="8" hidden="1" customWidth="1"/>
    <col min="11" max="11" width="12.7109375" style="8" hidden="1" customWidth="1"/>
    <col min="12" max="12" width="8.42578125" style="8" hidden="1" customWidth="1"/>
    <col min="13" max="13" width="8.7109375" style="8" hidden="1" customWidth="1"/>
    <col min="14" max="14" width="21.28515625" style="8" bestFit="1" customWidth="1"/>
    <col min="15" max="15" width="21.5703125" style="6" bestFit="1" customWidth="1"/>
    <col min="16" max="16" width="21.28515625" style="8" bestFit="1" customWidth="1"/>
    <col min="17" max="17" width="21.28515625" style="6" bestFit="1" customWidth="1"/>
    <col min="18" max="18" width="21.28515625" style="8" bestFit="1" customWidth="1"/>
    <col min="19" max="19" width="21.5703125" style="6" bestFit="1" customWidth="1"/>
    <col min="20" max="20" width="21.28515625" style="8" bestFit="1" customWidth="1"/>
    <col min="21" max="21" width="21.28515625" style="6" bestFit="1" customWidth="1"/>
    <col min="22" max="22" width="21.28515625" style="8" bestFit="1" customWidth="1"/>
    <col min="23" max="23" width="21.28515625" style="6" bestFit="1" customWidth="1"/>
    <col min="24" max="16384" width="9.140625" style="1"/>
  </cols>
  <sheetData>
    <row r="1" spans="1:23" s="2" customFormat="1" x14ac:dyDescent="0.25">
      <c r="A1" s="4" t="s">
        <v>0</v>
      </c>
      <c r="B1" s="11" t="s">
        <v>1</v>
      </c>
      <c r="C1" s="7" t="s">
        <v>156</v>
      </c>
      <c r="D1" s="7" t="s">
        <v>157</v>
      </c>
      <c r="E1" s="7" t="s">
        <v>158</v>
      </c>
      <c r="F1" s="7" t="s">
        <v>159</v>
      </c>
      <c r="G1" s="7" t="s">
        <v>160</v>
      </c>
      <c r="H1" s="7" t="s">
        <v>161</v>
      </c>
      <c r="I1" s="7" t="s">
        <v>162</v>
      </c>
      <c r="J1" s="7" t="s">
        <v>163</v>
      </c>
      <c r="K1" s="7" t="s">
        <v>164</v>
      </c>
      <c r="L1" s="7" t="s">
        <v>165</v>
      </c>
      <c r="M1" s="7" t="s">
        <v>166</v>
      </c>
      <c r="N1" s="7" t="s">
        <v>167</v>
      </c>
      <c r="O1" s="11" t="s">
        <v>168</v>
      </c>
      <c r="P1" s="7" t="s">
        <v>169</v>
      </c>
      <c r="Q1" s="11" t="s">
        <v>170</v>
      </c>
      <c r="R1" s="7" t="s">
        <v>171</v>
      </c>
      <c r="S1" s="11" t="s">
        <v>172</v>
      </c>
      <c r="T1" s="7" t="s">
        <v>173</v>
      </c>
      <c r="U1" s="11" t="s">
        <v>174</v>
      </c>
      <c r="V1" s="7" t="s">
        <v>175</v>
      </c>
      <c r="W1" s="11" t="s">
        <v>176</v>
      </c>
    </row>
    <row r="2" spans="1:23" x14ac:dyDescent="0.25">
      <c r="A2" s="1" t="s">
        <v>208</v>
      </c>
      <c r="B2" s="5" t="s">
        <v>3</v>
      </c>
      <c r="C2" s="5">
        <v>947838</v>
      </c>
      <c r="D2" s="5">
        <v>50</v>
      </c>
      <c r="E2" s="5">
        <v>0.48113707194689398</v>
      </c>
      <c r="F2" s="5">
        <v>100</v>
      </c>
      <c r="G2" s="5">
        <v>0.26212918241302802</v>
      </c>
      <c r="H2" s="5">
        <v>25</v>
      </c>
      <c r="I2" s="5">
        <v>0.138456149679587</v>
      </c>
      <c r="J2" s="5">
        <v>150</v>
      </c>
      <c r="K2" s="5">
        <v>5.4741422057355799E-2</v>
      </c>
      <c r="L2" s="5"/>
      <c r="M2" s="5"/>
      <c r="N2" s="5">
        <v>50</v>
      </c>
      <c r="O2" s="6">
        <v>0.48113707194689398</v>
      </c>
      <c r="P2" s="5">
        <v>100</v>
      </c>
      <c r="Q2" s="6">
        <v>0.26212918241302802</v>
      </c>
      <c r="R2" s="5">
        <v>25</v>
      </c>
      <c r="S2" s="6">
        <v>0.138456149679587</v>
      </c>
      <c r="T2" s="5">
        <v>150</v>
      </c>
      <c r="U2" s="6">
        <v>5.4741422057355799E-2</v>
      </c>
      <c r="V2" s="5"/>
    </row>
    <row r="3" spans="1:23" x14ac:dyDescent="0.25">
      <c r="A3" s="1" t="s">
        <v>210</v>
      </c>
      <c r="B3" s="5" t="s">
        <v>8</v>
      </c>
      <c r="C3" s="5">
        <v>456500</v>
      </c>
      <c r="D3" s="5">
        <v>20</v>
      </c>
      <c r="E3" s="5">
        <v>0.15115881708652801</v>
      </c>
      <c r="F3" s="5">
        <v>50</v>
      </c>
      <c r="G3" s="5">
        <v>0.12858269441402001</v>
      </c>
      <c r="H3" s="5">
        <v>30</v>
      </c>
      <c r="I3" s="5">
        <v>0.12515662650602399</v>
      </c>
      <c r="J3" s="5">
        <v>150</v>
      </c>
      <c r="K3" s="5">
        <v>0.123802847754655</v>
      </c>
      <c r="L3" s="5">
        <v>100</v>
      </c>
      <c r="M3" s="5">
        <v>8.2470974808324202E-2</v>
      </c>
      <c r="N3" s="5">
        <v>20</v>
      </c>
      <c r="O3" s="6">
        <v>0.15115881708652801</v>
      </c>
      <c r="P3" s="5">
        <v>50</v>
      </c>
      <c r="Q3" s="6">
        <v>0.12858269441402001</v>
      </c>
      <c r="R3" s="5">
        <v>30</v>
      </c>
      <c r="S3" s="6">
        <v>0.12515662650602399</v>
      </c>
      <c r="T3" s="5">
        <v>150</v>
      </c>
      <c r="U3" s="6">
        <v>0.123802847754655</v>
      </c>
      <c r="V3" s="5">
        <v>100</v>
      </c>
      <c r="W3" s="6">
        <v>8.2470974808324202E-2</v>
      </c>
    </row>
    <row r="4" spans="1:23" x14ac:dyDescent="0.25">
      <c r="A4" s="1" t="s">
        <v>209</v>
      </c>
      <c r="B4" s="5" t="s">
        <v>8</v>
      </c>
      <c r="C4" s="5">
        <v>453842</v>
      </c>
      <c r="D4" s="5">
        <v>2</v>
      </c>
      <c r="E4" s="5">
        <v>0.59249694827715405</v>
      </c>
      <c r="F4" s="5">
        <v>1</v>
      </c>
      <c r="G4" s="5">
        <v>0.28358768029402298</v>
      </c>
      <c r="H4" s="5">
        <v>3</v>
      </c>
      <c r="I4" s="5">
        <v>6.3462614742575599E-2</v>
      </c>
      <c r="J4" s="5"/>
      <c r="K4" s="5"/>
      <c r="L4" s="5"/>
      <c r="M4" s="5"/>
      <c r="N4" s="5">
        <v>2</v>
      </c>
      <c r="O4" s="6">
        <v>0.59249694827715405</v>
      </c>
      <c r="P4" s="5">
        <v>1</v>
      </c>
      <c r="Q4" s="6">
        <v>0.28358768029402298</v>
      </c>
      <c r="R4" s="5">
        <v>3</v>
      </c>
      <c r="S4" s="6">
        <v>6.3462614742575599E-2</v>
      </c>
      <c r="T4" s="5"/>
      <c r="V4" s="5"/>
    </row>
    <row r="5" spans="1:23" x14ac:dyDescent="0.25">
      <c r="A5" s="1" t="s">
        <v>216</v>
      </c>
      <c r="B5" s="5" t="s">
        <v>3</v>
      </c>
      <c r="C5" s="5">
        <v>401058</v>
      </c>
      <c r="D5" s="5">
        <v>100</v>
      </c>
      <c r="E5" s="5">
        <v>0.62215938841763496</v>
      </c>
      <c r="F5" s="5">
        <v>50</v>
      </c>
      <c r="G5" s="5">
        <v>0.27582045489679802</v>
      </c>
      <c r="H5" s="5">
        <v>200</v>
      </c>
      <c r="I5" s="5">
        <v>5.9422826623580602E-2</v>
      </c>
      <c r="J5" s="5"/>
      <c r="K5" s="5"/>
      <c r="L5" s="5"/>
      <c r="M5" s="5"/>
      <c r="N5" s="5">
        <v>100</v>
      </c>
      <c r="O5" s="6">
        <v>0.62215938841763496</v>
      </c>
      <c r="P5" s="5">
        <v>50</v>
      </c>
      <c r="Q5" s="6">
        <v>0.27582045489679802</v>
      </c>
      <c r="R5" s="5">
        <v>200</v>
      </c>
      <c r="S5" s="6">
        <v>5.9422826623580602E-2</v>
      </c>
      <c r="T5" s="5"/>
      <c r="V5" s="5"/>
    </row>
    <row r="6" spans="1:23" x14ac:dyDescent="0.25">
      <c r="A6" s="1" t="s">
        <v>215</v>
      </c>
      <c r="B6" s="5" t="s">
        <v>8</v>
      </c>
      <c r="C6" s="5">
        <v>347604</v>
      </c>
      <c r="D6" s="5">
        <v>10</v>
      </c>
      <c r="E6" s="5">
        <v>0.319363413539545</v>
      </c>
      <c r="F6" s="5">
        <v>20</v>
      </c>
      <c r="G6" s="5">
        <v>0.17718438222805299</v>
      </c>
      <c r="H6" s="5">
        <v>50</v>
      </c>
      <c r="I6" s="5">
        <v>0.15880714836423099</v>
      </c>
      <c r="J6" s="5">
        <v>30</v>
      </c>
      <c r="K6" s="5">
        <v>8.9320030839691103E-2</v>
      </c>
      <c r="L6" s="5">
        <v>40</v>
      </c>
      <c r="M6" s="5">
        <v>8.3341963843914305E-2</v>
      </c>
      <c r="N6" s="5">
        <v>10</v>
      </c>
      <c r="O6" s="6">
        <v>0.319363413539545</v>
      </c>
      <c r="P6" s="5">
        <v>20</v>
      </c>
      <c r="Q6" s="6">
        <v>0.17718438222805299</v>
      </c>
      <c r="R6" s="5">
        <v>50</v>
      </c>
      <c r="S6" s="6">
        <v>0.15880714836423099</v>
      </c>
      <c r="T6" s="5">
        <v>30</v>
      </c>
      <c r="U6" s="6">
        <v>8.9320030839691103E-2</v>
      </c>
      <c r="V6" s="5">
        <v>40</v>
      </c>
      <c r="W6" s="6">
        <v>8.3341963843914305E-2</v>
      </c>
    </row>
    <row r="7" spans="1:23" x14ac:dyDescent="0.25">
      <c r="A7" s="1" t="s">
        <v>218</v>
      </c>
      <c r="B7" s="5" t="s">
        <v>8</v>
      </c>
      <c r="C7" s="5">
        <v>269554</v>
      </c>
      <c r="D7" s="5">
        <v>250</v>
      </c>
      <c r="E7" s="5">
        <v>0.51070286473211302</v>
      </c>
      <c r="F7" s="5">
        <v>500</v>
      </c>
      <c r="G7" s="5">
        <v>0.168864123700631</v>
      </c>
      <c r="H7" s="5">
        <v>200</v>
      </c>
      <c r="I7" s="5">
        <v>0.111280114559606</v>
      </c>
      <c r="J7" s="5">
        <v>1000</v>
      </c>
      <c r="K7" s="5">
        <v>8.4287378410262903E-2</v>
      </c>
      <c r="L7" s="5">
        <v>300</v>
      </c>
      <c r="M7" s="5">
        <v>6.1687083107651898E-2</v>
      </c>
      <c r="N7" s="5">
        <v>250</v>
      </c>
      <c r="O7" s="6">
        <v>0.51070286473211302</v>
      </c>
      <c r="P7" s="5">
        <v>500</v>
      </c>
      <c r="Q7" s="6">
        <v>0.168864123700631</v>
      </c>
      <c r="R7" s="5">
        <v>200</v>
      </c>
      <c r="S7" s="6">
        <v>0.111280114559606</v>
      </c>
      <c r="T7" s="5">
        <v>1000</v>
      </c>
      <c r="U7" s="6">
        <v>8.4287378410262903E-2</v>
      </c>
      <c r="V7" s="5">
        <v>300</v>
      </c>
      <c r="W7" s="6">
        <v>6.1687083107651898E-2</v>
      </c>
    </row>
    <row r="8" spans="1:23" x14ac:dyDescent="0.25">
      <c r="A8" s="1" t="s">
        <v>212</v>
      </c>
      <c r="B8" s="5" t="s">
        <v>8</v>
      </c>
      <c r="C8" s="5">
        <v>249134</v>
      </c>
      <c r="D8" s="5">
        <v>0.2</v>
      </c>
      <c r="E8" s="5">
        <v>0.31785304294074701</v>
      </c>
      <c r="F8" s="5">
        <v>0.8</v>
      </c>
      <c r="G8" s="5">
        <v>0.17732625815826</v>
      </c>
      <c r="H8" s="5">
        <v>1</v>
      </c>
      <c r="I8" s="5">
        <v>0.171080623279039</v>
      </c>
      <c r="J8" s="5">
        <v>0.6</v>
      </c>
      <c r="K8" s="5">
        <v>0.168327085022518</v>
      </c>
      <c r="L8" s="5">
        <v>0.4</v>
      </c>
      <c r="M8" s="5">
        <v>8.8113224208658802E-2</v>
      </c>
      <c r="N8" s="5">
        <v>0.2</v>
      </c>
      <c r="O8" s="6">
        <v>0.31785304294074701</v>
      </c>
      <c r="P8" s="5">
        <v>0.8</v>
      </c>
      <c r="Q8" s="6">
        <v>0.17732625815826</v>
      </c>
      <c r="R8" s="5">
        <v>1</v>
      </c>
      <c r="S8" s="6">
        <v>0.171080623279039</v>
      </c>
      <c r="T8" s="5">
        <v>0.6</v>
      </c>
      <c r="U8" s="6">
        <v>0.168327085022518</v>
      </c>
      <c r="V8" s="5">
        <v>0.4</v>
      </c>
      <c r="W8" s="6">
        <v>8.8113224208658802E-2</v>
      </c>
    </row>
    <row r="9" spans="1:23" x14ac:dyDescent="0.25">
      <c r="A9" s="1" t="s">
        <v>217</v>
      </c>
      <c r="B9" s="5" t="s">
        <v>8</v>
      </c>
      <c r="C9" s="5">
        <v>208386</v>
      </c>
      <c r="D9" s="5">
        <v>5</v>
      </c>
      <c r="E9" s="5">
        <v>0.69070858886873399</v>
      </c>
      <c r="F9" s="5">
        <v>10</v>
      </c>
      <c r="G9" s="5">
        <v>0.25372145921511002</v>
      </c>
      <c r="H9" s="5"/>
      <c r="I9" s="5"/>
      <c r="J9" s="5"/>
      <c r="K9" s="5"/>
      <c r="L9" s="5"/>
      <c r="M9" s="5"/>
      <c r="N9" s="5">
        <v>5</v>
      </c>
      <c r="O9" s="6">
        <v>0.69070858886873399</v>
      </c>
      <c r="P9" s="5">
        <v>10</v>
      </c>
      <c r="Q9" s="6">
        <v>0.25372145921511002</v>
      </c>
      <c r="R9" s="5"/>
      <c r="T9" s="5"/>
      <c r="V9" s="5"/>
    </row>
    <row r="10" spans="1:23" x14ac:dyDescent="0.25">
      <c r="A10" s="1" t="s">
        <v>211</v>
      </c>
      <c r="B10" s="5" t="s">
        <v>8</v>
      </c>
      <c r="C10" s="5">
        <v>202708</v>
      </c>
      <c r="D10" s="5">
        <v>4</v>
      </c>
      <c r="E10" s="5">
        <v>0.98276338378356998</v>
      </c>
      <c r="F10" s="5"/>
      <c r="G10" s="5"/>
      <c r="H10" s="5"/>
      <c r="I10" s="5"/>
      <c r="J10" s="5"/>
      <c r="K10" s="5"/>
      <c r="L10" s="5"/>
      <c r="M10" s="5"/>
      <c r="N10" s="5">
        <v>4</v>
      </c>
      <c r="O10" s="6">
        <v>0.98276338378356998</v>
      </c>
      <c r="P10" s="5"/>
      <c r="R10" s="5"/>
      <c r="T10" s="5"/>
      <c r="V10" s="5"/>
    </row>
    <row r="11" spans="1:23" x14ac:dyDescent="0.25">
      <c r="A11" s="1" t="s">
        <v>213</v>
      </c>
      <c r="B11" s="5" t="s">
        <v>8</v>
      </c>
      <c r="C11" s="5">
        <v>197084</v>
      </c>
      <c r="D11" s="5">
        <v>100</v>
      </c>
      <c r="E11" s="5">
        <v>0.38693146069696199</v>
      </c>
      <c r="F11" s="5">
        <v>80</v>
      </c>
      <c r="G11" s="5">
        <v>0.20360861358608501</v>
      </c>
      <c r="H11" s="5">
        <v>60</v>
      </c>
      <c r="I11" s="5">
        <v>0.14450691075886399</v>
      </c>
      <c r="J11" s="5">
        <v>50</v>
      </c>
      <c r="K11" s="5">
        <v>9.3777272635018602E-2</v>
      </c>
      <c r="L11" s="5">
        <v>70</v>
      </c>
      <c r="M11" s="5">
        <v>7.8494449067402702E-2</v>
      </c>
      <c r="N11" s="5">
        <v>100</v>
      </c>
      <c r="O11" s="6">
        <v>0.38693146069696199</v>
      </c>
      <c r="P11" s="5">
        <v>80</v>
      </c>
      <c r="Q11" s="6">
        <v>0.20360861358608501</v>
      </c>
      <c r="R11" s="5">
        <v>60</v>
      </c>
      <c r="S11" s="6">
        <v>0.14450691075886399</v>
      </c>
      <c r="T11" s="5">
        <v>50</v>
      </c>
      <c r="U11" s="6">
        <v>9.3777272635018602E-2</v>
      </c>
      <c r="V11" s="5">
        <v>70</v>
      </c>
      <c r="W11" s="6">
        <v>7.8494449067402702E-2</v>
      </c>
    </row>
    <row r="12" spans="1:23" x14ac:dyDescent="0.25">
      <c r="A12" s="1" t="s">
        <v>387</v>
      </c>
      <c r="B12" s="5" t="s">
        <v>5</v>
      </c>
      <c r="C12" s="5">
        <v>195590</v>
      </c>
      <c r="D12" s="5">
        <v>100</v>
      </c>
      <c r="E12" s="5">
        <v>0.190060841556317</v>
      </c>
      <c r="F12" s="5">
        <v>50</v>
      </c>
      <c r="G12" s="5">
        <v>0.124996165448131</v>
      </c>
      <c r="H12" s="5">
        <v>80</v>
      </c>
      <c r="I12" s="5">
        <v>7.4308502479676894E-2</v>
      </c>
      <c r="J12" s="5">
        <v>75</v>
      </c>
      <c r="K12" s="5">
        <v>7.3153024183240406E-2</v>
      </c>
      <c r="L12" s="5">
        <v>90</v>
      </c>
      <c r="M12" s="5">
        <v>5.1546602587044299E-2</v>
      </c>
      <c r="N12" s="5">
        <v>100</v>
      </c>
      <c r="O12" s="6">
        <v>0.190060841556317</v>
      </c>
      <c r="P12" s="5">
        <v>50</v>
      </c>
      <c r="Q12" s="6">
        <v>0.124996165448131</v>
      </c>
      <c r="R12" s="5">
        <v>80</v>
      </c>
      <c r="S12" s="6">
        <v>7.4308502479676894E-2</v>
      </c>
      <c r="T12" s="5">
        <v>75</v>
      </c>
      <c r="U12" s="6">
        <v>7.3153024183240406E-2</v>
      </c>
      <c r="V12" s="5">
        <v>90</v>
      </c>
      <c r="W12" s="6">
        <v>5.1546602587044299E-2</v>
      </c>
    </row>
    <row r="13" spans="1:23" x14ac:dyDescent="0.25">
      <c r="A13" s="1" t="s">
        <v>219</v>
      </c>
      <c r="B13" s="5" t="s">
        <v>8</v>
      </c>
      <c r="C13" s="5">
        <v>188392</v>
      </c>
      <c r="D13" s="5">
        <v>2</v>
      </c>
      <c r="E13" s="5">
        <v>0.27009639475136898</v>
      </c>
      <c r="F13" s="5">
        <v>1</v>
      </c>
      <c r="G13" s="5">
        <v>0.26580746528514998</v>
      </c>
      <c r="H13" s="5">
        <v>5</v>
      </c>
      <c r="I13" s="5">
        <v>0.113040893456198</v>
      </c>
      <c r="J13" s="5">
        <v>3</v>
      </c>
      <c r="K13" s="5">
        <v>9.5311902840885004E-2</v>
      </c>
      <c r="L13" s="5">
        <v>4</v>
      </c>
      <c r="M13" s="5">
        <v>6.93553866406217E-2</v>
      </c>
      <c r="N13" s="5">
        <v>2</v>
      </c>
      <c r="O13" s="6">
        <v>0.27009639475136898</v>
      </c>
      <c r="P13" s="5">
        <v>1</v>
      </c>
      <c r="Q13" s="6">
        <v>0.26580746528514998</v>
      </c>
      <c r="R13" s="5">
        <v>5</v>
      </c>
      <c r="S13" s="6">
        <v>0.113040893456198</v>
      </c>
      <c r="T13" s="5">
        <v>3</v>
      </c>
      <c r="U13" s="6">
        <v>9.5311902840885004E-2</v>
      </c>
      <c r="V13" s="5">
        <v>4</v>
      </c>
      <c r="W13" s="6">
        <v>6.93553866406217E-2</v>
      </c>
    </row>
    <row r="14" spans="1:23" x14ac:dyDescent="0.25">
      <c r="A14" s="1" t="s">
        <v>207</v>
      </c>
      <c r="B14" s="5" t="s">
        <v>8</v>
      </c>
      <c r="C14" s="5">
        <v>182378</v>
      </c>
      <c r="D14" s="5">
        <v>5</v>
      </c>
      <c r="E14" s="5">
        <v>0.33028106460209</v>
      </c>
      <c r="F14" s="5">
        <v>4</v>
      </c>
      <c r="G14" s="5">
        <v>0.24092818212723</v>
      </c>
      <c r="H14" s="5">
        <v>3</v>
      </c>
      <c r="I14" s="5">
        <v>0.19499062386910701</v>
      </c>
      <c r="J14" s="5">
        <v>2</v>
      </c>
      <c r="K14" s="5">
        <v>7.9976751581879404E-2</v>
      </c>
      <c r="L14" s="5">
        <v>1</v>
      </c>
      <c r="M14" s="5">
        <v>7.3736963888188303E-2</v>
      </c>
      <c r="N14" s="5">
        <v>5</v>
      </c>
      <c r="O14" s="6">
        <v>0.33028106460209</v>
      </c>
      <c r="P14" s="5">
        <v>4</v>
      </c>
      <c r="Q14" s="6">
        <v>0.24092818212723</v>
      </c>
      <c r="R14" s="5">
        <v>3</v>
      </c>
      <c r="S14" s="6">
        <v>0.19499062386910701</v>
      </c>
      <c r="T14" s="5">
        <v>2</v>
      </c>
      <c r="U14" s="6">
        <v>7.9976751581879404E-2</v>
      </c>
      <c r="V14" s="5">
        <v>1</v>
      </c>
      <c r="W14" s="6">
        <v>7.3736963888188303E-2</v>
      </c>
    </row>
    <row r="15" spans="1:23" x14ac:dyDescent="0.25">
      <c r="A15" s="1" t="s">
        <v>214</v>
      </c>
      <c r="B15" s="5" t="s">
        <v>28</v>
      </c>
      <c r="C15" s="5">
        <v>180494</v>
      </c>
      <c r="D15" s="5">
        <v>2</v>
      </c>
      <c r="E15" s="5">
        <v>0.55908783671479401</v>
      </c>
      <c r="F15" s="5">
        <v>1</v>
      </c>
      <c r="G15" s="5">
        <v>0.42303899298591602</v>
      </c>
      <c r="H15" s="5"/>
      <c r="I15" s="5"/>
      <c r="J15" s="5"/>
      <c r="K15" s="5"/>
      <c r="L15" s="5"/>
      <c r="M15" s="5"/>
      <c r="N15" s="5">
        <v>2</v>
      </c>
      <c r="O15" s="6">
        <v>0.55908783671479401</v>
      </c>
      <c r="P15" s="5">
        <v>1</v>
      </c>
      <c r="Q15" s="6">
        <v>0.42303899298591602</v>
      </c>
      <c r="R15" s="5"/>
      <c r="T15" s="5"/>
      <c r="V15" s="5"/>
    </row>
    <row r="16" spans="1:23" x14ac:dyDescent="0.25">
      <c r="A16" s="1" t="s">
        <v>222</v>
      </c>
      <c r="B16" s="5" t="s">
        <v>8</v>
      </c>
      <c r="C16" s="5">
        <v>145996</v>
      </c>
      <c r="D16" s="5">
        <v>2</v>
      </c>
      <c r="E16" s="5">
        <v>0.55241239486013305</v>
      </c>
      <c r="F16" s="5">
        <v>3</v>
      </c>
      <c r="G16" s="5">
        <v>0.129072029370668</v>
      </c>
      <c r="H16" s="5">
        <v>4</v>
      </c>
      <c r="I16" s="5">
        <v>0.106633058439957</v>
      </c>
      <c r="J16" s="5">
        <v>1</v>
      </c>
      <c r="K16" s="5">
        <v>0.10393435436587301</v>
      </c>
      <c r="L16" s="5">
        <v>5</v>
      </c>
      <c r="M16" s="5">
        <v>7.9892599797254701E-2</v>
      </c>
      <c r="N16" s="5">
        <v>2</v>
      </c>
      <c r="O16" s="6">
        <v>0.55241239486013305</v>
      </c>
      <c r="P16" s="5">
        <v>3</v>
      </c>
      <c r="Q16" s="6">
        <v>0.129072029370668</v>
      </c>
      <c r="R16" s="5">
        <v>4</v>
      </c>
      <c r="S16" s="6">
        <v>0.106633058439957</v>
      </c>
      <c r="T16" s="5">
        <v>1</v>
      </c>
      <c r="U16" s="6">
        <v>0.10393435436587301</v>
      </c>
      <c r="V16" s="5">
        <v>5</v>
      </c>
      <c r="W16" s="6">
        <v>7.9892599797254701E-2</v>
      </c>
    </row>
    <row r="17" spans="1:23" x14ac:dyDescent="0.25">
      <c r="A17" s="1" t="s">
        <v>228</v>
      </c>
      <c r="B17" s="5" t="s">
        <v>8</v>
      </c>
      <c r="C17" s="5">
        <v>117318</v>
      </c>
      <c r="D17" s="5">
        <v>0.2</v>
      </c>
      <c r="E17" s="5">
        <v>0.40542798206583802</v>
      </c>
      <c r="F17" s="5">
        <v>0.4</v>
      </c>
      <c r="G17" s="5">
        <v>0.36026867147411301</v>
      </c>
      <c r="H17" s="5">
        <v>0.5</v>
      </c>
      <c r="I17" s="5">
        <v>7.4208561346085E-2</v>
      </c>
      <c r="J17" s="5">
        <v>0.6</v>
      </c>
      <c r="K17" s="5">
        <v>5.7638214084795199E-2</v>
      </c>
      <c r="L17" s="5"/>
      <c r="M17" s="5"/>
      <c r="N17" s="5">
        <v>0.2</v>
      </c>
      <c r="O17" s="6">
        <v>0.40542798206583802</v>
      </c>
      <c r="P17" s="5">
        <v>0.4</v>
      </c>
      <c r="Q17" s="6">
        <v>0.36026867147411301</v>
      </c>
      <c r="R17" s="5">
        <v>0.5</v>
      </c>
      <c r="S17" s="6">
        <v>7.4208561346085E-2</v>
      </c>
      <c r="T17" s="5">
        <v>0.6</v>
      </c>
      <c r="U17" s="6">
        <v>5.7638214084795199E-2</v>
      </c>
      <c r="V17" s="5"/>
    </row>
    <row r="18" spans="1:23" x14ac:dyDescent="0.25">
      <c r="A18" s="1" t="s">
        <v>390</v>
      </c>
      <c r="B18" s="5" t="s">
        <v>351</v>
      </c>
      <c r="C18" s="5">
        <v>90402</v>
      </c>
      <c r="D18" s="5">
        <v>0.1</v>
      </c>
      <c r="E18" s="5">
        <v>0.36709364837061098</v>
      </c>
      <c r="F18" s="5">
        <v>0.2</v>
      </c>
      <c r="G18" s="5">
        <v>0.233910754186854</v>
      </c>
      <c r="H18" s="5">
        <v>0.05</v>
      </c>
      <c r="I18" s="5">
        <v>0.124289285635274</v>
      </c>
      <c r="J18" s="5">
        <v>0.15</v>
      </c>
      <c r="K18" s="5">
        <v>7.0330302426937497E-2</v>
      </c>
      <c r="L18" s="5">
        <v>0.3</v>
      </c>
      <c r="M18" s="5">
        <v>6.6281719430986E-2</v>
      </c>
      <c r="N18" s="5">
        <v>0.1</v>
      </c>
      <c r="O18" s="6">
        <v>0.36709364837061098</v>
      </c>
      <c r="P18" s="5">
        <v>0.2</v>
      </c>
      <c r="Q18" s="6">
        <v>0.233910754186854</v>
      </c>
      <c r="R18" s="5">
        <v>0.05</v>
      </c>
      <c r="S18" s="6">
        <v>0.124289285635274</v>
      </c>
      <c r="T18" s="5">
        <v>0.15</v>
      </c>
      <c r="U18" s="6">
        <v>7.0330302426937497E-2</v>
      </c>
      <c r="V18" s="5">
        <v>0.3</v>
      </c>
      <c r="W18" s="6">
        <v>6.6281719430986E-2</v>
      </c>
    </row>
    <row r="19" spans="1:23" x14ac:dyDescent="0.25">
      <c r="A19" s="1" t="s">
        <v>226</v>
      </c>
      <c r="B19" s="5" t="s">
        <v>8</v>
      </c>
      <c r="C19" s="5">
        <v>86594</v>
      </c>
      <c r="D19" s="5">
        <v>10</v>
      </c>
      <c r="E19" s="5">
        <v>0.45894634732198503</v>
      </c>
      <c r="F19" s="5">
        <v>5</v>
      </c>
      <c r="G19" s="5">
        <v>0.42293923366515002</v>
      </c>
      <c r="H19" s="5">
        <v>15</v>
      </c>
      <c r="I19" s="5">
        <v>5.24978635933206E-2</v>
      </c>
      <c r="J19" s="5"/>
      <c r="K19" s="5"/>
      <c r="L19" s="5"/>
      <c r="M19" s="5"/>
      <c r="N19" s="5">
        <v>10</v>
      </c>
      <c r="O19" s="6">
        <v>0.45894634732198503</v>
      </c>
      <c r="P19" s="5">
        <v>5</v>
      </c>
      <c r="Q19" s="6">
        <v>0.42293923366515002</v>
      </c>
      <c r="R19" s="5">
        <v>15</v>
      </c>
      <c r="S19" s="6">
        <v>5.24978635933206E-2</v>
      </c>
      <c r="T19" s="5"/>
      <c r="V19" s="5"/>
    </row>
    <row r="20" spans="1:23" x14ac:dyDescent="0.25">
      <c r="A20" s="1" t="s">
        <v>231</v>
      </c>
      <c r="B20" s="5" t="s">
        <v>8</v>
      </c>
      <c r="C20" s="5">
        <v>82484</v>
      </c>
      <c r="D20" s="5">
        <v>2</v>
      </c>
      <c r="E20" s="5">
        <v>0.26509383638038903</v>
      </c>
      <c r="F20" s="5">
        <v>4</v>
      </c>
      <c r="G20" s="5">
        <v>0.26405120993162301</v>
      </c>
      <c r="H20" s="5">
        <v>10</v>
      </c>
      <c r="I20" s="5">
        <v>0.120677949662965</v>
      </c>
      <c r="J20" s="5">
        <v>6</v>
      </c>
      <c r="K20" s="5">
        <v>0.10229862761262799</v>
      </c>
      <c r="L20" s="5">
        <v>20</v>
      </c>
      <c r="M20" s="5">
        <v>5.2252558071868502E-2</v>
      </c>
      <c r="N20" s="5">
        <v>2</v>
      </c>
      <c r="O20" s="6">
        <v>0.26509383638038903</v>
      </c>
      <c r="P20" s="5">
        <v>4</v>
      </c>
      <c r="Q20" s="6">
        <v>0.26405120993162301</v>
      </c>
      <c r="R20" s="5">
        <v>10</v>
      </c>
      <c r="S20" s="6">
        <v>0.120677949662965</v>
      </c>
      <c r="T20" s="5">
        <v>6</v>
      </c>
      <c r="U20" s="6">
        <v>0.10229862761262799</v>
      </c>
      <c r="V20" s="5">
        <v>20</v>
      </c>
      <c r="W20" s="6">
        <v>5.2252558071868502E-2</v>
      </c>
    </row>
    <row r="21" spans="1:23" x14ac:dyDescent="0.25">
      <c r="A21" s="1" t="s">
        <v>236</v>
      </c>
      <c r="B21" s="5" t="s">
        <v>3</v>
      </c>
      <c r="C21" s="5">
        <v>80344</v>
      </c>
      <c r="D21" s="5">
        <v>5</v>
      </c>
      <c r="E21" s="5">
        <v>0.42574429951209802</v>
      </c>
      <c r="F21" s="5">
        <v>10</v>
      </c>
      <c r="G21" s="5">
        <v>0.38803146470178201</v>
      </c>
      <c r="H21" s="5">
        <v>20</v>
      </c>
      <c r="I21" s="5">
        <v>5.4739619635567102E-2</v>
      </c>
      <c r="J21" s="5"/>
      <c r="K21" s="5"/>
      <c r="L21" s="5"/>
      <c r="M21" s="5"/>
      <c r="N21" s="5">
        <v>5</v>
      </c>
      <c r="O21" s="6">
        <v>0.42574429951209802</v>
      </c>
      <c r="P21" s="5">
        <v>10</v>
      </c>
      <c r="Q21" s="6">
        <v>0.38803146470178201</v>
      </c>
      <c r="R21" s="5">
        <v>20</v>
      </c>
      <c r="S21" s="6">
        <v>5.4739619635567102E-2</v>
      </c>
      <c r="T21" s="5"/>
      <c r="V21" s="5"/>
    </row>
    <row r="22" spans="1:23" x14ac:dyDescent="0.25">
      <c r="A22" s="1" t="s">
        <v>227</v>
      </c>
      <c r="B22" s="5" t="s">
        <v>8</v>
      </c>
      <c r="C22" s="5">
        <v>80310</v>
      </c>
      <c r="D22" s="5">
        <v>10</v>
      </c>
      <c r="E22" s="5">
        <v>0.43431702154152702</v>
      </c>
      <c r="F22" s="5">
        <v>20</v>
      </c>
      <c r="G22" s="5">
        <v>0.34421616237081298</v>
      </c>
      <c r="H22" s="5">
        <v>30</v>
      </c>
      <c r="I22" s="5">
        <v>0.121578881832898</v>
      </c>
      <c r="J22" s="5"/>
      <c r="K22" s="5"/>
      <c r="L22" s="5"/>
      <c r="M22" s="5"/>
      <c r="N22" s="5">
        <v>10</v>
      </c>
      <c r="O22" s="6">
        <v>0.43431702154152702</v>
      </c>
      <c r="P22" s="5">
        <v>20</v>
      </c>
      <c r="Q22" s="6">
        <v>0.34421616237081298</v>
      </c>
      <c r="R22" s="5">
        <v>30</v>
      </c>
      <c r="S22" s="6">
        <v>0.121578881832898</v>
      </c>
      <c r="T22" s="5"/>
      <c r="V22" s="5"/>
    </row>
    <row r="23" spans="1:23" x14ac:dyDescent="0.25">
      <c r="A23" s="1" t="s">
        <v>363</v>
      </c>
      <c r="B23" s="5" t="s">
        <v>351</v>
      </c>
      <c r="C23" s="5">
        <v>72670</v>
      </c>
      <c r="D23" s="5">
        <v>0.5</v>
      </c>
      <c r="E23" s="5">
        <v>0.201238475299298</v>
      </c>
      <c r="F23" s="5">
        <v>0.7</v>
      </c>
      <c r="G23" s="5">
        <v>0.189954589239026</v>
      </c>
      <c r="H23" s="5">
        <v>0.2</v>
      </c>
      <c r="I23" s="5">
        <v>0.17924865831842601</v>
      </c>
      <c r="J23" s="5">
        <v>0.4</v>
      </c>
      <c r="K23" s="5">
        <v>0.158717490023393</v>
      </c>
      <c r="L23" s="5">
        <v>0.3</v>
      </c>
      <c r="M23" s="5">
        <v>0.10218797302876</v>
      </c>
      <c r="N23" s="5">
        <v>0.5</v>
      </c>
      <c r="O23" s="6">
        <v>0.201238475299298</v>
      </c>
      <c r="P23" s="5">
        <v>0.7</v>
      </c>
      <c r="Q23" s="6">
        <v>0.189954589239026</v>
      </c>
      <c r="R23" s="5">
        <v>0.2</v>
      </c>
      <c r="S23" s="6">
        <v>0.17924865831842601</v>
      </c>
      <c r="T23" s="5">
        <v>0.4</v>
      </c>
      <c r="U23" s="6">
        <v>0.158717490023393</v>
      </c>
      <c r="V23" s="5">
        <v>0.3</v>
      </c>
      <c r="W23" s="6">
        <v>0.10218797302876</v>
      </c>
    </row>
    <row r="24" spans="1:23" x14ac:dyDescent="0.25">
      <c r="A24" s="1" t="s">
        <v>221</v>
      </c>
      <c r="B24" s="5" t="s">
        <v>8</v>
      </c>
      <c r="C24" s="5">
        <v>71572</v>
      </c>
      <c r="D24" s="5">
        <v>1000</v>
      </c>
      <c r="E24" s="5">
        <v>0.86986531045660298</v>
      </c>
      <c r="F24" s="5">
        <v>1500</v>
      </c>
      <c r="G24" s="5">
        <v>7.48337338624043E-2</v>
      </c>
      <c r="H24" s="5"/>
      <c r="I24" s="5"/>
      <c r="J24" s="5"/>
      <c r="K24" s="5"/>
      <c r="L24" s="5"/>
      <c r="M24" s="5"/>
      <c r="N24" s="5">
        <v>1000</v>
      </c>
      <c r="O24" s="6">
        <v>0.86986531045660298</v>
      </c>
      <c r="P24" s="5">
        <v>1500</v>
      </c>
      <c r="Q24" s="6">
        <v>7.48337338624043E-2</v>
      </c>
      <c r="R24" s="5"/>
      <c r="T24" s="5"/>
      <c r="V24" s="5"/>
    </row>
    <row r="25" spans="1:23" x14ac:dyDescent="0.25">
      <c r="A25" s="1" t="s">
        <v>220</v>
      </c>
      <c r="B25" s="5" t="s">
        <v>8</v>
      </c>
      <c r="C25" s="5">
        <v>70262</v>
      </c>
      <c r="D25" s="5">
        <v>100</v>
      </c>
      <c r="E25" s="5">
        <v>0.60450883834789804</v>
      </c>
      <c r="F25" s="5">
        <v>80</v>
      </c>
      <c r="G25" s="5">
        <v>0.12974296205630401</v>
      </c>
      <c r="H25" s="5">
        <v>120</v>
      </c>
      <c r="I25" s="5">
        <v>0.124391563007031</v>
      </c>
      <c r="J25" s="5"/>
      <c r="K25" s="5"/>
      <c r="L25" s="5"/>
      <c r="M25" s="5"/>
      <c r="N25" s="5">
        <v>100</v>
      </c>
      <c r="O25" s="6">
        <v>0.60450883834789804</v>
      </c>
      <c r="P25" s="5">
        <v>80</v>
      </c>
      <c r="Q25" s="6">
        <v>0.12974296205630401</v>
      </c>
      <c r="R25" s="5">
        <v>120</v>
      </c>
      <c r="S25" s="6">
        <v>0.124391563007031</v>
      </c>
      <c r="T25" s="5"/>
      <c r="V25" s="5"/>
    </row>
    <row r="26" spans="1:23" x14ac:dyDescent="0.25">
      <c r="A26" s="1" t="s">
        <v>238</v>
      </c>
      <c r="B26" s="5" t="s">
        <v>8</v>
      </c>
      <c r="C26" s="5">
        <v>69402</v>
      </c>
      <c r="D26" s="5">
        <v>0.25</v>
      </c>
      <c r="E26" s="5">
        <v>0.50139765424627503</v>
      </c>
      <c r="F26" s="5">
        <v>0.5</v>
      </c>
      <c r="G26" s="5">
        <v>0.36050834269905802</v>
      </c>
      <c r="H26" s="5"/>
      <c r="I26" s="5"/>
      <c r="J26" s="5"/>
      <c r="K26" s="5"/>
      <c r="L26" s="5"/>
      <c r="M26" s="5"/>
      <c r="N26" s="5">
        <v>0.25</v>
      </c>
      <c r="O26" s="6">
        <v>0.50139765424627503</v>
      </c>
      <c r="P26" s="5">
        <v>0.5</v>
      </c>
      <c r="Q26" s="6">
        <v>0.36050834269905802</v>
      </c>
      <c r="R26" s="5"/>
      <c r="T26" s="5"/>
      <c r="V26" s="5"/>
    </row>
    <row r="27" spans="1:23" x14ac:dyDescent="0.25">
      <c r="A27" s="1" t="s">
        <v>239</v>
      </c>
      <c r="B27" s="5" t="s">
        <v>348</v>
      </c>
      <c r="C27" s="5">
        <v>58120</v>
      </c>
      <c r="D27" s="5">
        <v>5</v>
      </c>
      <c r="E27" s="5">
        <v>0.58386097728836905</v>
      </c>
      <c r="F27" s="5">
        <v>3</v>
      </c>
      <c r="G27" s="5">
        <v>0.21465932553337899</v>
      </c>
      <c r="H27" s="5">
        <v>2</v>
      </c>
      <c r="I27" s="5">
        <v>0.109222298692361</v>
      </c>
      <c r="J27" s="5"/>
      <c r="K27" s="5"/>
      <c r="L27" s="5"/>
      <c r="M27" s="5"/>
      <c r="N27" s="5">
        <v>5</v>
      </c>
      <c r="O27" s="6">
        <v>0.58386097728836905</v>
      </c>
      <c r="P27" s="5">
        <v>3</v>
      </c>
      <c r="Q27" s="6">
        <v>0.21465932553337899</v>
      </c>
      <c r="R27" s="5">
        <v>2</v>
      </c>
      <c r="S27" s="6">
        <v>0.109222298692361</v>
      </c>
      <c r="T27" s="5"/>
      <c r="V27" s="5"/>
    </row>
    <row r="28" spans="1:23" x14ac:dyDescent="0.25">
      <c r="A28" s="1" t="s">
        <v>223</v>
      </c>
      <c r="B28" s="5" t="s">
        <v>195</v>
      </c>
      <c r="C28" s="5">
        <v>46026</v>
      </c>
      <c r="D28" s="5">
        <v>40</v>
      </c>
      <c r="E28" s="5">
        <v>0.49789249554599602</v>
      </c>
      <c r="F28" s="5">
        <v>20</v>
      </c>
      <c r="G28" s="5">
        <v>0.44661712944857301</v>
      </c>
      <c r="H28" s="5"/>
      <c r="I28" s="5"/>
      <c r="J28" s="5"/>
      <c r="K28" s="5"/>
      <c r="L28" s="5"/>
      <c r="M28" s="5"/>
      <c r="N28" s="5">
        <v>40</v>
      </c>
      <c r="O28" s="6">
        <v>0.49789249554599602</v>
      </c>
      <c r="P28" s="5">
        <v>20</v>
      </c>
      <c r="Q28" s="6">
        <v>0.44661712944857301</v>
      </c>
      <c r="R28" s="5"/>
      <c r="T28" s="5"/>
      <c r="V28" s="5"/>
    </row>
    <row r="29" spans="1:23" x14ac:dyDescent="0.25">
      <c r="A29" s="1" t="s">
        <v>242</v>
      </c>
      <c r="B29" s="5" t="s">
        <v>8</v>
      </c>
      <c r="C29" s="5">
        <v>41404</v>
      </c>
      <c r="D29" s="5">
        <v>1</v>
      </c>
      <c r="E29" s="5">
        <v>0.472466428364409</v>
      </c>
      <c r="F29" s="5">
        <v>2</v>
      </c>
      <c r="G29" s="5">
        <v>0.31711911892570799</v>
      </c>
      <c r="H29" s="5">
        <v>3</v>
      </c>
      <c r="I29" s="5">
        <v>7.8011786300840505E-2</v>
      </c>
      <c r="J29" s="5">
        <v>5</v>
      </c>
      <c r="K29" s="5">
        <v>5.97526809003961E-2</v>
      </c>
      <c r="L29" s="5">
        <v>2.5</v>
      </c>
      <c r="M29" s="5">
        <v>5.6323060573857602E-2</v>
      </c>
      <c r="N29" s="5">
        <v>1</v>
      </c>
      <c r="O29" s="6">
        <v>0.472466428364409</v>
      </c>
      <c r="P29" s="5">
        <v>2</v>
      </c>
      <c r="Q29" s="6">
        <v>0.31711911892570799</v>
      </c>
      <c r="R29" s="5">
        <v>3</v>
      </c>
      <c r="S29" s="6">
        <v>7.8011786300840505E-2</v>
      </c>
      <c r="T29" s="5">
        <v>5</v>
      </c>
      <c r="U29" s="6">
        <v>5.97526809003961E-2</v>
      </c>
      <c r="V29" s="5">
        <v>2.5</v>
      </c>
      <c r="W29" s="6">
        <v>5.6323060573857602E-2</v>
      </c>
    </row>
    <row r="30" spans="1:23" x14ac:dyDescent="0.25">
      <c r="A30" s="1" t="s">
        <v>224</v>
      </c>
      <c r="B30" s="5" t="s">
        <v>8</v>
      </c>
      <c r="C30" s="5">
        <v>41358</v>
      </c>
      <c r="D30" s="5">
        <v>30</v>
      </c>
      <c r="E30" s="5">
        <v>0.97142028144494397</v>
      </c>
      <c r="F30" s="5"/>
      <c r="G30" s="5"/>
      <c r="H30" s="5"/>
      <c r="I30" s="5"/>
      <c r="J30" s="5"/>
      <c r="K30" s="5"/>
      <c r="L30" s="5"/>
      <c r="M30" s="5"/>
      <c r="N30" s="5">
        <v>30</v>
      </c>
      <c r="O30" s="6">
        <v>0.97142028144494397</v>
      </c>
      <c r="P30" s="5"/>
      <c r="R30" s="5"/>
      <c r="T30" s="5"/>
      <c r="V30" s="5"/>
    </row>
    <row r="31" spans="1:23" x14ac:dyDescent="0.25">
      <c r="A31" s="1" t="s">
        <v>229</v>
      </c>
      <c r="B31" s="5" t="s">
        <v>348</v>
      </c>
      <c r="C31" s="5">
        <v>34166</v>
      </c>
      <c r="D31" s="5">
        <v>1.4</v>
      </c>
      <c r="E31" s="5">
        <v>0.335948018497922</v>
      </c>
      <c r="F31" s="5">
        <v>1.5</v>
      </c>
      <c r="G31" s="5">
        <v>0.19118421822864801</v>
      </c>
      <c r="H31" s="5">
        <v>1.3</v>
      </c>
      <c r="I31" s="5">
        <v>0.159515307615758</v>
      </c>
      <c r="J31" s="5">
        <v>1.2</v>
      </c>
      <c r="K31" s="5">
        <v>0.10419715506644001</v>
      </c>
      <c r="L31" s="5"/>
      <c r="M31" s="5"/>
      <c r="N31" s="5">
        <v>1.4</v>
      </c>
      <c r="O31" s="6">
        <v>0.335948018497922</v>
      </c>
      <c r="P31" s="5">
        <v>1.5</v>
      </c>
      <c r="Q31" s="6">
        <v>0.19118421822864801</v>
      </c>
      <c r="R31" s="5">
        <v>1.3</v>
      </c>
      <c r="S31" s="6">
        <v>0.159515307615758</v>
      </c>
      <c r="T31" s="5">
        <v>1.2</v>
      </c>
      <c r="U31" s="6">
        <v>0.10419715506644001</v>
      </c>
      <c r="V31" s="5"/>
    </row>
    <row r="32" spans="1:23" x14ac:dyDescent="0.25">
      <c r="A32" s="1" t="s">
        <v>384</v>
      </c>
      <c r="B32" s="5" t="s">
        <v>6</v>
      </c>
      <c r="C32" s="5">
        <v>34042</v>
      </c>
      <c r="D32" s="5">
        <v>20</v>
      </c>
      <c r="E32" s="5">
        <v>0.15974384583749501</v>
      </c>
      <c r="F32" s="5">
        <v>10</v>
      </c>
      <c r="G32" s="5">
        <v>0.14029727983079701</v>
      </c>
      <c r="H32" s="5">
        <v>40</v>
      </c>
      <c r="I32" s="5">
        <v>0.105575465601316</v>
      </c>
      <c r="J32" s="5">
        <v>30</v>
      </c>
      <c r="K32" s="5">
        <v>8.88901944656601E-2</v>
      </c>
      <c r="L32" s="5">
        <v>15</v>
      </c>
      <c r="M32" s="5">
        <v>6.5624816403266506E-2</v>
      </c>
      <c r="N32" s="5">
        <v>20</v>
      </c>
      <c r="O32" s="6">
        <v>0.15974384583749501</v>
      </c>
      <c r="P32" s="5">
        <v>10</v>
      </c>
      <c r="Q32" s="6">
        <v>0.14029727983079701</v>
      </c>
      <c r="R32" s="5">
        <v>40</v>
      </c>
      <c r="S32" s="6">
        <v>0.105575465601316</v>
      </c>
      <c r="T32" s="5">
        <v>30</v>
      </c>
      <c r="U32" s="6">
        <v>8.88901944656601E-2</v>
      </c>
      <c r="V32" s="5">
        <v>15</v>
      </c>
      <c r="W32" s="6">
        <v>6.5624816403266506E-2</v>
      </c>
    </row>
    <row r="33" spans="1:23" x14ac:dyDescent="0.25">
      <c r="A33" s="1" t="s">
        <v>225</v>
      </c>
      <c r="B33" s="5" t="s">
        <v>8</v>
      </c>
      <c r="C33" s="5">
        <v>32002</v>
      </c>
      <c r="D33" s="5">
        <v>10</v>
      </c>
      <c r="E33" s="5">
        <v>0.45615899006312099</v>
      </c>
      <c r="F33" s="5">
        <v>8</v>
      </c>
      <c r="G33" s="5">
        <v>0.31323042309855598</v>
      </c>
      <c r="H33" s="5">
        <v>4</v>
      </c>
      <c r="I33" s="5">
        <v>0.14505343416036501</v>
      </c>
      <c r="J33" s="5"/>
      <c r="K33" s="5"/>
      <c r="L33" s="5"/>
      <c r="M33" s="5"/>
      <c r="N33" s="5">
        <v>10</v>
      </c>
      <c r="O33" s="6">
        <v>0.45615899006312099</v>
      </c>
      <c r="P33" s="5">
        <v>8</v>
      </c>
      <c r="Q33" s="6">
        <v>0.31323042309855598</v>
      </c>
      <c r="R33" s="5">
        <v>4</v>
      </c>
      <c r="S33" s="6">
        <v>0.14505343416036501</v>
      </c>
      <c r="T33" s="5"/>
      <c r="V33" s="5"/>
    </row>
    <row r="34" spans="1:23" x14ac:dyDescent="0.25">
      <c r="A34" s="1" t="s">
        <v>230</v>
      </c>
      <c r="B34" s="5" t="s">
        <v>3</v>
      </c>
      <c r="C34" s="5">
        <v>31432</v>
      </c>
      <c r="D34" s="5">
        <v>15</v>
      </c>
      <c r="E34" s="5">
        <v>0.883303639602952</v>
      </c>
      <c r="F34" s="5">
        <v>20</v>
      </c>
      <c r="G34" s="5">
        <v>8.2463731229320394E-2</v>
      </c>
      <c r="H34" s="5"/>
      <c r="I34" s="5"/>
      <c r="J34" s="5"/>
      <c r="K34" s="5"/>
      <c r="L34" s="5"/>
      <c r="M34" s="5"/>
      <c r="N34" s="5">
        <v>15</v>
      </c>
      <c r="O34" s="6">
        <v>0.883303639602952</v>
      </c>
      <c r="P34" s="5">
        <v>20</v>
      </c>
      <c r="Q34" s="6">
        <v>8.2463731229320394E-2</v>
      </c>
      <c r="R34" s="5"/>
      <c r="T34" s="5"/>
      <c r="V34" s="5"/>
    </row>
    <row r="35" spans="1:23" x14ac:dyDescent="0.25">
      <c r="A35" s="1" t="s">
        <v>235</v>
      </c>
      <c r="B35" s="5" t="s">
        <v>195</v>
      </c>
      <c r="C35" s="5">
        <v>30934</v>
      </c>
      <c r="D35" s="5">
        <v>5000</v>
      </c>
      <c r="E35" s="5">
        <v>0.189823495183293</v>
      </c>
      <c r="F35" s="5">
        <v>2000</v>
      </c>
      <c r="G35" s="5">
        <v>0.14172108359733601</v>
      </c>
      <c r="H35" s="5">
        <v>3000</v>
      </c>
      <c r="I35" s="5">
        <v>0.13919958621581399</v>
      </c>
      <c r="J35" s="5">
        <v>1000</v>
      </c>
      <c r="K35" s="5">
        <v>0.128143790004526</v>
      </c>
      <c r="L35" s="5"/>
      <c r="M35" s="5"/>
      <c r="N35" s="5">
        <v>5000</v>
      </c>
      <c r="O35" s="6">
        <v>0.189823495183293</v>
      </c>
      <c r="P35" s="5">
        <v>2000</v>
      </c>
      <c r="Q35" s="6">
        <v>0.14172108359733601</v>
      </c>
      <c r="R35" s="5">
        <v>3000</v>
      </c>
      <c r="S35" s="6">
        <v>0.13919958621581399</v>
      </c>
      <c r="T35" s="5">
        <v>1000</v>
      </c>
      <c r="U35" s="6">
        <v>0.128143790004526</v>
      </c>
      <c r="V35" s="5"/>
    </row>
    <row r="36" spans="1:23" x14ac:dyDescent="0.25">
      <c r="A36" s="1" t="s">
        <v>382</v>
      </c>
      <c r="B36" s="5" t="s">
        <v>6</v>
      </c>
      <c r="C36" s="5">
        <v>28156</v>
      </c>
      <c r="D36" s="5">
        <v>4</v>
      </c>
      <c r="E36" s="5">
        <v>0.167353317232561</v>
      </c>
      <c r="F36" s="5">
        <v>2</v>
      </c>
      <c r="G36" s="5">
        <v>9.21295638585026E-2</v>
      </c>
      <c r="H36" s="5">
        <v>5</v>
      </c>
      <c r="I36" s="5">
        <v>8.6375905668418795E-2</v>
      </c>
      <c r="J36" s="5">
        <v>3</v>
      </c>
      <c r="K36" s="5">
        <v>5.7749680352322801E-2</v>
      </c>
      <c r="L36" s="5"/>
      <c r="M36" s="5"/>
      <c r="N36" s="5">
        <v>4</v>
      </c>
      <c r="O36" s="6">
        <v>0.167353317232561</v>
      </c>
      <c r="P36" s="5">
        <v>2</v>
      </c>
      <c r="Q36" s="6">
        <v>9.21295638585026E-2</v>
      </c>
      <c r="R36" s="5">
        <v>5</v>
      </c>
      <c r="S36" s="6">
        <v>8.6375905668418795E-2</v>
      </c>
      <c r="T36" s="5">
        <v>3</v>
      </c>
      <c r="U36" s="6">
        <v>5.7749680352322801E-2</v>
      </c>
      <c r="V36" s="5"/>
    </row>
    <row r="37" spans="1:23" x14ac:dyDescent="0.25">
      <c r="A37" s="1" t="s">
        <v>232</v>
      </c>
      <c r="B37" s="5" t="s">
        <v>8</v>
      </c>
      <c r="C37" s="5">
        <v>27094</v>
      </c>
      <c r="D37" s="5">
        <v>20</v>
      </c>
      <c r="E37" s="5">
        <v>0.28478629954971602</v>
      </c>
      <c r="F37" s="5">
        <v>10</v>
      </c>
      <c r="G37" s="5">
        <v>9.2123717428212903E-2</v>
      </c>
      <c r="H37" s="5">
        <v>30</v>
      </c>
      <c r="I37" s="5">
        <v>7.7581752417509406E-2</v>
      </c>
      <c r="J37" s="5">
        <v>16</v>
      </c>
      <c r="K37" s="5">
        <v>7.6179227873329897E-2</v>
      </c>
      <c r="L37" s="5">
        <v>18</v>
      </c>
      <c r="M37" s="5">
        <v>6.7394995201889699E-2</v>
      </c>
      <c r="N37" s="5">
        <v>20</v>
      </c>
      <c r="O37" s="6">
        <v>0.28478629954971602</v>
      </c>
      <c r="P37" s="5">
        <v>10</v>
      </c>
      <c r="Q37" s="6">
        <v>9.2123717428212903E-2</v>
      </c>
      <c r="R37" s="5">
        <v>30</v>
      </c>
      <c r="S37" s="6">
        <v>7.7581752417509406E-2</v>
      </c>
      <c r="T37" s="5">
        <v>16</v>
      </c>
      <c r="U37" s="6">
        <v>7.6179227873329897E-2</v>
      </c>
      <c r="V37" s="5">
        <v>18</v>
      </c>
      <c r="W37" s="6">
        <v>6.7394995201889699E-2</v>
      </c>
    </row>
    <row r="38" spans="1:23" x14ac:dyDescent="0.25">
      <c r="A38" s="1" t="s">
        <v>362</v>
      </c>
      <c r="B38" s="5" t="s">
        <v>5</v>
      </c>
      <c r="C38" s="5">
        <v>26702</v>
      </c>
      <c r="D38" s="5">
        <v>1</v>
      </c>
      <c r="E38" s="5">
        <v>0.299228522208074</v>
      </c>
      <c r="F38" s="5">
        <v>2</v>
      </c>
      <c r="G38" s="5">
        <v>0.255636281926447</v>
      </c>
      <c r="H38" s="5">
        <v>1.5</v>
      </c>
      <c r="I38" s="5">
        <v>0.130926522357876</v>
      </c>
      <c r="J38" s="5">
        <v>0.5</v>
      </c>
      <c r="K38" s="5">
        <v>0.117069882405812</v>
      </c>
      <c r="L38" s="5"/>
      <c r="M38" s="5"/>
      <c r="N38" s="5">
        <v>1</v>
      </c>
      <c r="O38" s="6">
        <v>0.299228522208074</v>
      </c>
      <c r="P38" s="5">
        <v>2</v>
      </c>
      <c r="Q38" s="6">
        <v>0.255636281926447</v>
      </c>
      <c r="R38" s="5">
        <v>1.5</v>
      </c>
      <c r="S38" s="6">
        <v>0.130926522357876</v>
      </c>
      <c r="T38" s="5">
        <v>0.5</v>
      </c>
      <c r="U38" s="6">
        <v>0.117069882405812</v>
      </c>
      <c r="V38" s="5"/>
    </row>
    <row r="39" spans="1:23" x14ac:dyDescent="0.25">
      <c r="A39" s="1" t="s">
        <v>233</v>
      </c>
      <c r="B39" s="5" t="s">
        <v>8</v>
      </c>
      <c r="C39" s="5">
        <v>24876</v>
      </c>
      <c r="D39" s="5">
        <v>0.25</v>
      </c>
      <c r="E39" s="5">
        <v>0.74368869593182196</v>
      </c>
      <c r="F39" s="5">
        <v>0.2</v>
      </c>
      <c r="G39" s="5">
        <v>0.237497990030552</v>
      </c>
      <c r="H39" s="5"/>
      <c r="I39" s="5"/>
      <c r="J39" s="5"/>
      <c r="K39" s="5"/>
      <c r="L39" s="5"/>
      <c r="M39" s="5"/>
      <c r="N39" s="5">
        <v>0.25</v>
      </c>
      <c r="O39" s="6">
        <v>0.74368869593182196</v>
      </c>
      <c r="P39" s="5">
        <v>0.2</v>
      </c>
      <c r="Q39" s="6">
        <v>0.237497990030552</v>
      </c>
      <c r="R39" s="5"/>
      <c r="T39" s="5"/>
      <c r="V39" s="5"/>
    </row>
    <row r="40" spans="1:23" x14ac:dyDescent="0.25">
      <c r="A40" s="1" t="s">
        <v>237</v>
      </c>
      <c r="B40" s="5" t="s">
        <v>28</v>
      </c>
      <c r="C40" s="5">
        <v>23890</v>
      </c>
      <c r="D40" s="5">
        <v>2</v>
      </c>
      <c r="E40" s="5">
        <v>0.61339472582670596</v>
      </c>
      <c r="F40" s="5">
        <v>1</v>
      </c>
      <c r="G40" s="5">
        <v>0.37496860611134403</v>
      </c>
      <c r="H40" s="5"/>
      <c r="I40" s="5"/>
      <c r="J40" s="5"/>
      <c r="K40" s="5"/>
      <c r="L40" s="5"/>
      <c r="M40" s="5"/>
      <c r="N40" s="5">
        <v>2</v>
      </c>
      <c r="O40" s="6">
        <v>0.61339472582670596</v>
      </c>
      <c r="P40" s="5">
        <v>1</v>
      </c>
      <c r="Q40" s="6">
        <v>0.37496860611134403</v>
      </c>
      <c r="R40" s="5"/>
      <c r="T40" s="5"/>
      <c r="V40" s="5"/>
    </row>
    <row r="41" spans="1:23" x14ac:dyDescent="0.25">
      <c r="A41" s="1" t="s">
        <v>234</v>
      </c>
      <c r="B41" s="5" t="s">
        <v>28</v>
      </c>
      <c r="C41" s="5">
        <v>21852</v>
      </c>
      <c r="D41" s="5">
        <v>1</v>
      </c>
      <c r="E41" s="5">
        <v>0.56626395753249104</v>
      </c>
      <c r="F41" s="5">
        <v>2</v>
      </c>
      <c r="G41" s="5">
        <v>0.42192934285191303</v>
      </c>
      <c r="H41" s="5"/>
      <c r="I41" s="5"/>
      <c r="J41" s="5"/>
      <c r="K41" s="5"/>
      <c r="L41" s="5"/>
      <c r="M41" s="5"/>
      <c r="N41" s="5">
        <v>1</v>
      </c>
      <c r="O41" s="6">
        <v>0.56626395753249104</v>
      </c>
      <c r="P41" s="5">
        <v>2</v>
      </c>
      <c r="Q41" s="6">
        <v>0.42192934285191303</v>
      </c>
      <c r="R41" s="5"/>
      <c r="T41" s="5"/>
      <c r="V41" s="5"/>
    </row>
    <row r="42" spans="1:23" x14ac:dyDescent="0.25">
      <c r="A42" s="1" t="s">
        <v>245</v>
      </c>
      <c r="B42" s="5" t="s">
        <v>28</v>
      </c>
      <c r="C42" s="5">
        <v>19598</v>
      </c>
      <c r="D42" s="5">
        <v>12.5</v>
      </c>
      <c r="E42" s="5">
        <v>0.80008164098377399</v>
      </c>
      <c r="F42" s="5">
        <v>100</v>
      </c>
      <c r="G42" s="5">
        <v>5.3270741912440002E-2</v>
      </c>
      <c r="H42" s="5"/>
      <c r="I42" s="5"/>
      <c r="J42" s="5"/>
      <c r="K42" s="5"/>
      <c r="L42" s="5"/>
      <c r="M42" s="5"/>
      <c r="N42" s="5">
        <v>12.5</v>
      </c>
      <c r="O42" s="6">
        <v>0.80008164098377399</v>
      </c>
      <c r="P42" s="5">
        <v>100</v>
      </c>
      <c r="Q42" s="6">
        <v>5.3270741912440002E-2</v>
      </c>
      <c r="R42" s="5"/>
      <c r="T42" s="5"/>
      <c r="V42" s="5"/>
    </row>
    <row r="43" spans="1:23" x14ac:dyDescent="0.25">
      <c r="A43" s="1" t="s">
        <v>252</v>
      </c>
      <c r="B43" s="5" t="s">
        <v>8</v>
      </c>
      <c r="C43" s="5">
        <v>19596</v>
      </c>
      <c r="D43" s="5">
        <v>10</v>
      </c>
      <c r="E43" s="5">
        <v>0.38048581343131199</v>
      </c>
      <c r="F43" s="5">
        <v>20</v>
      </c>
      <c r="G43" s="5">
        <v>0.26474790773627299</v>
      </c>
      <c r="H43" s="5">
        <v>30</v>
      </c>
      <c r="I43" s="5">
        <v>6.6135946111451294E-2</v>
      </c>
      <c r="J43" s="5">
        <v>5</v>
      </c>
      <c r="K43" s="5">
        <v>6.1645233721167599E-2</v>
      </c>
      <c r="L43" s="5">
        <v>50</v>
      </c>
      <c r="M43" s="5">
        <v>5.8481322718922202E-2</v>
      </c>
      <c r="N43" s="5">
        <v>10</v>
      </c>
      <c r="O43" s="6">
        <v>0.38048581343131199</v>
      </c>
      <c r="P43" s="5">
        <v>20</v>
      </c>
      <c r="Q43" s="6">
        <v>0.26474790773627299</v>
      </c>
      <c r="R43" s="5">
        <v>30</v>
      </c>
      <c r="S43" s="6">
        <v>6.6135946111451294E-2</v>
      </c>
      <c r="T43" s="5">
        <v>5</v>
      </c>
      <c r="U43" s="6">
        <v>6.1645233721167599E-2</v>
      </c>
      <c r="V43" s="5">
        <v>50</v>
      </c>
      <c r="W43" s="6">
        <v>5.8481322718922202E-2</v>
      </c>
    </row>
    <row r="44" spans="1:23" x14ac:dyDescent="0.25">
      <c r="A44" s="1" t="s">
        <v>243</v>
      </c>
      <c r="B44" s="5" t="s">
        <v>8</v>
      </c>
      <c r="C44" s="5">
        <v>19124</v>
      </c>
      <c r="D44" s="5">
        <v>4</v>
      </c>
      <c r="E44" s="5">
        <v>0.53524367287178398</v>
      </c>
      <c r="F44" s="5">
        <v>1</v>
      </c>
      <c r="G44" s="5">
        <v>0.182493202258942</v>
      </c>
      <c r="H44" s="5">
        <v>2</v>
      </c>
      <c r="I44" s="5">
        <v>7.8644635013595504E-2</v>
      </c>
      <c r="J44" s="5">
        <v>1.5</v>
      </c>
      <c r="K44" s="5">
        <v>7.7912570591926397E-2</v>
      </c>
      <c r="L44" s="5">
        <v>3</v>
      </c>
      <c r="M44" s="5">
        <v>6.7872829951892893E-2</v>
      </c>
      <c r="N44" s="5">
        <v>4</v>
      </c>
      <c r="O44" s="6">
        <v>0.53524367287178398</v>
      </c>
      <c r="P44" s="5">
        <v>1</v>
      </c>
      <c r="Q44" s="6">
        <v>0.182493202258942</v>
      </c>
      <c r="R44" s="5">
        <v>2</v>
      </c>
      <c r="S44" s="6">
        <v>7.8644635013595504E-2</v>
      </c>
      <c r="T44" s="5">
        <v>1.5</v>
      </c>
      <c r="U44" s="6">
        <v>7.7912570591926397E-2</v>
      </c>
      <c r="V44" s="5">
        <v>3</v>
      </c>
      <c r="W44" s="6">
        <v>6.7872829951892893E-2</v>
      </c>
    </row>
    <row r="45" spans="1:23" x14ac:dyDescent="0.25">
      <c r="A45" s="1" t="s">
        <v>240</v>
      </c>
      <c r="B45" s="5" t="s">
        <v>8</v>
      </c>
      <c r="C45" s="5">
        <v>18348</v>
      </c>
      <c r="D45" s="5">
        <v>600</v>
      </c>
      <c r="E45" s="5">
        <v>0.50893830390233297</v>
      </c>
      <c r="F45" s="5">
        <v>900</v>
      </c>
      <c r="G45" s="5">
        <v>0.46675386963156701</v>
      </c>
      <c r="H45" s="5"/>
      <c r="I45" s="5"/>
      <c r="J45" s="5"/>
      <c r="K45" s="5"/>
      <c r="L45" s="5"/>
      <c r="M45" s="5"/>
      <c r="N45" s="5">
        <v>600</v>
      </c>
      <c r="O45" s="6">
        <v>0.50893830390233297</v>
      </c>
      <c r="P45" s="5">
        <v>900</v>
      </c>
      <c r="Q45" s="6">
        <v>0.46675386963156701</v>
      </c>
      <c r="R45" s="5"/>
      <c r="T45" s="5"/>
      <c r="V45" s="5"/>
    </row>
    <row r="46" spans="1:23" x14ac:dyDescent="0.25">
      <c r="A46" s="1" t="s">
        <v>262</v>
      </c>
      <c r="B46" s="5" t="s">
        <v>3</v>
      </c>
      <c r="C46" s="5">
        <v>18322</v>
      </c>
      <c r="D46" s="5">
        <v>10</v>
      </c>
      <c r="E46" s="5">
        <v>0.312738783975549</v>
      </c>
      <c r="F46" s="5">
        <v>1000</v>
      </c>
      <c r="G46" s="5">
        <v>0.17847396572426599</v>
      </c>
      <c r="H46" s="5">
        <v>20</v>
      </c>
      <c r="I46" s="5">
        <v>0.13884947058181399</v>
      </c>
      <c r="J46" s="5">
        <v>100</v>
      </c>
      <c r="K46" s="5">
        <v>6.9315576902084897E-2</v>
      </c>
      <c r="L46" s="5">
        <v>5</v>
      </c>
      <c r="M46" s="5">
        <v>6.0582905796310399E-2</v>
      </c>
      <c r="N46" s="5">
        <v>10</v>
      </c>
      <c r="O46" s="6">
        <v>0.312738783975549</v>
      </c>
      <c r="P46" s="5">
        <v>1000</v>
      </c>
      <c r="Q46" s="6">
        <v>0.17847396572426599</v>
      </c>
      <c r="R46" s="5">
        <v>20</v>
      </c>
      <c r="S46" s="6">
        <v>0.13884947058181399</v>
      </c>
      <c r="T46" s="5">
        <v>100</v>
      </c>
      <c r="U46" s="6">
        <v>6.9315576902084897E-2</v>
      </c>
      <c r="V46" s="5">
        <v>5</v>
      </c>
      <c r="W46" s="6">
        <v>6.0582905796310399E-2</v>
      </c>
    </row>
    <row r="47" spans="1:23" x14ac:dyDescent="0.25">
      <c r="A47" s="1" t="s">
        <v>244</v>
      </c>
      <c r="B47" s="5" t="s">
        <v>8</v>
      </c>
      <c r="C47" s="5">
        <v>18106</v>
      </c>
      <c r="D47" s="5">
        <v>50</v>
      </c>
      <c r="E47" s="5">
        <v>0.37401966199050002</v>
      </c>
      <c r="F47" s="5">
        <v>20</v>
      </c>
      <c r="G47" s="5">
        <v>0.168673367944328</v>
      </c>
      <c r="H47" s="5">
        <v>40</v>
      </c>
      <c r="I47" s="5">
        <v>0.168121064840384</v>
      </c>
      <c r="J47" s="5">
        <v>10</v>
      </c>
      <c r="K47" s="5">
        <v>0.15177289296365801</v>
      </c>
      <c r="L47" s="5"/>
      <c r="M47" s="5"/>
      <c r="N47" s="5">
        <v>50</v>
      </c>
      <c r="O47" s="6">
        <v>0.37401966199050002</v>
      </c>
      <c r="P47" s="5">
        <v>20</v>
      </c>
      <c r="Q47" s="6">
        <v>0.168673367944328</v>
      </c>
      <c r="R47" s="5">
        <v>40</v>
      </c>
      <c r="S47" s="6">
        <v>0.168121064840384</v>
      </c>
      <c r="T47" s="5">
        <v>10</v>
      </c>
      <c r="U47" s="6">
        <v>0.15177289296365801</v>
      </c>
      <c r="V47" s="5"/>
    </row>
    <row r="48" spans="1:23" x14ac:dyDescent="0.25">
      <c r="A48" s="1" t="s">
        <v>241</v>
      </c>
      <c r="B48" s="5" t="s">
        <v>3</v>
      </c>
      <c r="C48" s="5">
        <v>17166</v>
      </c>
      <c r="D48" s="5">
        <v>100</v>
      </c>
      <c r="E48" s="5">
        <v>0.67214260747990195</v>
      </c>
      <c r="F48" s="5">
        <v>50</v>
      </c>
      <c r="G48" s="5">
        <v>0.186298497029011</v>
      </c>
      <c r="H48" s="5"/>
      <c r="I48" s="5"/>
      <c r="J48" s="5"/>
      <c r="K48" s="5"/>
      <c r="L48" s="5"/>
      <c r="M48" s="5"/>
      <c r="N48" s="5">
        <v>100</v>
      </c>
      <c r="O48" s="6">
        <v>0.67214260747990195</v>
      </c>
      <c r="P48" s="5">
        <v>50</v>
      </c>
      <c r="Q48" s="6">
        <v>0.186298497029011</v>
      </c>
      <c r="R48" s="5"/>
      <c r="T48" s="5"/>
      <c r="V48" s="5"/>
    </row>
    <row r="49" spans="1:23" x14ac:dyDescent="0.25">
      <c r="A49" s="1" t="s">
        <v>367</v>
      </c>
      <c r="B49" s="5" t="s">
        <v>6</v>
      </c>
      <c r="C49" s="5">
        <v>14838</v>
      </c>
      <c r="D49" s="5">
        <v>5</v>
      </c>
      <c r="E49" s="5">
        <v>0.13384553174282199</v>
      </c>
      <c r="F49" s="5">
        <v>3</v>
      </c>
      <c r="G49" s="5">
        <v>0.10136136945679999</v>
      </c>
      <c r="H49" s="5">
        <v>2</v>
      </c>
      <c r="I49" s="5">
        <v>0.101226580401671</v>
      </c>
      <c r="J49" s="5">
        <v>4</v>
      </c>
      <c r="K49" s="5">
        <v>7.0225097722065005E-2</v>
      </c>
      <c r="L49" s="5">
        <v>10</v>
      </c>
      <c r="M49" s="5">
        <v>6.9551152446421294E-2</v>
      </c>
      <c r="N49" s="5">
        <v>5</v>
      </c>
      <c r="O49" s="6">
        <v>0.13384553174282199</v>
      </c>
      <c r="P49" s="5">
        <v>3</v>
      </c>
      <c r="Q49" s="6">
        <v>0.10136136945679999</v>
      </c>
      <c r="R49" s="5">
        <v>2</v>
      </c>
      <c r="S49" s="6">
        <v>0.101226580401671</v>
      </c>
      <c r="T49" s="5">
        <v>4</v>
      </c>
      <c r="U49" s="6">
        <v>7.0225097722065005E-2</v>
      </c>
      <c r="V49" s="5">
        <v>10</v>
      </c>
      <c r="W49" s="6">
        <v>6.9551152446421294E-2</v>
      </c>
    </row>
    <row r="50" spans="1:23" x14ac:dyDescent="0.25">
      <c r="A50" s="1" t="s">
        <v>265</v>
      </c>
      <c r="B50" s="5" t="s">
        <v>8</v>
      </c>
      <c r="C50" s="5">
        <v>14662</v>
      </c>
      <c r="D50" s="5">
        <v>0.2</v>
      </c>
      <c r="E50" s="5">
        <v>0.41222207065884597</v>
      </c>
      <c r="F50" s="5">
        <v>0.4</v>
      </c>
      <c r="G50" s="5">
        <v>0.37007229573046002</v>
      </c>
      <c r="H50" s="5">
        <v>0.5</v>
      </c>
      <c r="I50" s="5">
        <v>7.3932614922930004E-2</v>
      </c>
      <c r="J50" s="5"/>
      <c r="K50" s="5"/>
      <c r="L50" s="5"/>
      <c r="M50" s="5"/>
      <c r="N50" s="5">
        <v>0.2</v>
      </c>
      <c r="O50" s="6">
        <v>0.41222207065884597</v>
      </c>
      <c r="P50" s="5">
        <v>0.4</v>
      </c>
      <c r="Q50" s="6">
        <v>0.37007229573046002</v>
      </c>
      <c r="R50" s="5">
        <v>0.5</v>
      </c>
      <c r="S50" s="6">
        <v>7.3932614922930004E-2</v>
      </c>
      <c r="T50" s="5"/>
      <c r="V50" s="5"/>
    </row>
    <row r="51" spans="1:23" x14ac:dyDescent="0.25">
      <c r="A51" s="1" t="s">
        <v>379</v>
      </c>
      <c r="B51" s="5" t="s">
        <v>349</v>
      </c>
      <c r="C51" s="5">
        <v>13696</v>
      </c>
      <c r="D51" s="5">
        <v>5</v>
      </c>
      <c r="E51" s="5">
        <v>0.27453271028037401</v>
      </c>
      <c r="F51" s="5">
        <v>10</v>
      </c>
      <c r="G51" s="5">
        <v>0.125</v>
      </c>
      <c r="H51" s="5">
        <v>3</v>
      </c>
      <c r="I51" s="5">
        <v>7.1553738317757007E-2</v>
      </c>
      <c r="J51" s="5">
        <v>2</v>
      </c>
      <c r="K51" s="5">
        <v>6.3668224299065407E-2</v>
      </c>
      <c r="L51" s="5">
        <v>2.5</v>
      </c>
      <c r="M51" s="5">
        <v>6.2061915887850497E-2</v>
      </c>
      <c r="N51" s="5">
        <v>5</v>
      </c>
      <c r="O51" s="6">
        <v>0.27453271028037401</v>
      </c>
      <c r="P51" s="5">
        <v>10</v>
      </c>
      <c r="Q51" s="6">
        <v>0.125</v>
      </c>
      <c r="R51" s="5">
        <v>3</v>
      </c>
      <c r="S51" s="6">
        <v>7.1553738317757007E-2</v>
      </c>
      <c r="T51" s="5">
        <v>2</v>
      </c>
      <c r="U51" s="6">
        <v>6.3668224299065407E-2</v>
      </c>
      <c r="V51" s="5">
        <v>2.5</v>
      </c>
      <c r="W51" s="6">
        <v>6.2061915887850497E-2</v>
      </c>
    </row>
    <row r="52" spans="1:23" x14ac:dyDescent="0.25">
      <c r="A52" s="1" t="s">
        <v>246</v>
      </c>
      <c r="B52" s="5" t="s">
        <v>348</v>
      </c>
      <c r="C52" s="5">
        <v>13588</v>
      </c>
      <c r="D52" s="5">
        <v>3</v>
      </c>
      <c r="E52" s="5">
        <v>0.83868118928466295</v>
      </c>
      <c r="F52" s="5">
        <v>2</v>
      </c>
      <c r="G52" s="5">
        <v>8.6841330585811005E-2</v>
      </c>
      <c r="H52" s="5">
        <v>5</v>
      </c>
      <c r="I52" s="5">
        <v>5.2104798351486598E-2</v>
      </c>
      <c r="J52" s="5"/>
      <c r="K52" s="5"/>
      <c r="L52" s="5"/>
      <c r="M52" s="5"/>
      <c r="N52" s="5">
        <v>3</v>
      </c>
      <c r="O52" s="6">
        <v>0.83868118928466295</v>
      </c>
      <c r="P52" s="5">
        <v>2</v>
      </c>
      <c r="Q52" s="6">
        <v>8.6841330585811005E-2</v>
      </c>
      <c r="R52" s="5">
        <v>5</v>
      </c>
      <c r="S52" s="6">
        <v>5.2104798351486598E-2</v>
      </c>
      <c r="T52" s="5"/>
      <c r="V52" s="5"/>
    </row>
    <row r="53" spans="1:23" x14ac:dyDescent="0.25">
      <c r="A53" s="1" t="s">
        <v>254</v>
      </c>
      <c r="B53" s="5" t="s">
        <v>195</v>
      </c>
      <c r="C53" s="5">
        <v>13522</v>
      </c>
      <c r="D53" s="5">
        <v>10</v>
      </c>
      <c r="E53" s="5">
        <v>0.33279100724744898</v>
      </c>
      <c r="F53" s="5">
        <v>5</v>
      </c>
      <c r="G53" s="5">
        <v>0.24537790267711901</v>
      </c>
      <c r="H53" s="5">
        <v>4</v>
      </c>
      <c r="I53" s="5">
        <v>0.106641029433516</v>
      </c>
      <c r="J53" s="5">
        <v>6</v>
      </c>
      <c r="K53" s="5">
        <v>7.6024256766750495E-2</v>
      </c>
      <c r="L53" s="5">
        <v>2</v>
      </c>
      <c r="M53" s="5">
        <v>6.53749445348321E-2</v>
      </c>
      <c r="N53" s="5">
        <v>10</v>
      </c>
      <c r="O53" s="6">
        <v>0.33279100724744898</v>
      </c>
      <c r="P53" s="5">
        <v>5</v>
      </c>
      <c r="Q53" s="6">
        <v>0.24537790267711901</v>
      </c>
      <c r="R53" s="5">
        <v>4</v>
      </c>
      <c r="S53" s="6">
        <v>0.106641029433516</v>
      </c>
      <c r="T53" s="5">
        <v>6</v>
      </c>
      <c r="U53" s="6">
        <v>7.6024256766750495E-2</v>
      </c>
      <c r="V53" s="5">
        <v>2</v>
      </c>
      <c r="W53" s="6">
        <v>6.53749445348321E-2</v>
      </c>
    </row>
    <row r="54" spans="1:23" x14ac:dyDescent="0.25">
      <c r="A54" s="1" t="s">
        <v>255</v>
      </c>
      <c r="B54" s="5" t="s">
        <v>184</v>
      </c>
      <c r="C54" s="5">
        <v>13186</v>
      </c>
      <c r="D54" s="5">
        <v>50</v>
      </c>
      <c r="E54" s="5">
        <v>0.70620354921886896</v>
      </c>
      <c r="F54" s="5">
        <v>25</v>
      </c>
      <c r="G54" s="5">
        <v>0.117245563476414</v>
      </c>
      <c r="H54" s="5">
        <v>100</v>
      </c>
      <c r="I54" s="5">
        <v>6.5675716669194598E-2</v>
      </c>
      <c r="J54" s="5"/>
      <c r="K54" s="5"/>
      <c r="L54" s="5"/>
      <c r="M54" s="5"/>
      <c r="N54" s="5">
        <v>50</v>
      </c>
      <c r="O54" s="6">
        <v>0.70620354921886896</v>
      </c>
      <c r="P54" s="5">
        <v>25</v>
      </c>
      <c r="Q54" s="6">
        <v>0.117245563476414</v>
      </c>
      <c r="R54" s="5">
        <v>100</v>
      </c>
      <c r="S54" s="6">
        <v>6.5675716669194598E-2</v>
      </c>
      <c r="T54" s="5"/>
      <c r="V54" s="5"/>
    </row>
    <row r="55" spans="1:23" x14ac:dyDescent="0.25">
      <c r="A55" s="1" t="s">
        <v>253</v>
      </c>
      <c r="B55" s="5" t="s">
        <v>28</v>
      </c>
      <c r="C55" s="5">
        <v>11988</v>
      </c>
      <c r="D55" s="5">
        <v>3</v>
      </c>
      <c r="E55" s="5">
        <v>0.74774774774774799</v>
      </c>
      <c r="F55" s="5">
        <v>1.5</v>
      </c>
      <c r="G55" s="5">
        <v>0.22005338672005301</v>
      </c>
      <c r="H55" s="5"/>
      <c r="I55" s="5"/>
      <c r="J55" s="5"/>
      <c r="K55" s="5"/>
      <c r="L55" s="5"/>
      <c r="M55" s="5"/>
      <c r="N55" s="5">
        <v>3</v>
      </c>
      <c r="O55" s="6">
        <v>0.74774774774774799</v>
      </c>
      <c r="P55" s="5">
        <v>1.5</v>
      </c>
      <c r="Q55" s="6">
        <v>0.22005338672005301</v>
      </c>
      <c r="R55" s="5"/>
      <c r="T55" s="5"/>
      <c r="V55" s="5"/>
    </row>
    <row r="56" spans="1:23" x14ac:dyDescent="0.25">
      <c r="A56" s="1" t="s">
        <v>388</v>
      </c>
      <c r="B56" s="5" t="s">
        <v>5</v>
      </c>
      <c r="C56" s="5">
        <v>11828</v>
      </c>
      <c r="D56" s="5">
        <v>0.1</v>
      </c>
      <c r="E56" s="5">
        <v>0.24822455191071999</v>
      </c>
      <c r="F56" s="5">
        <v>0.05</v>
      </c>
      <c r="G56" s="5">
        <v>0.166384849509638</v>
      </c>
      <c r="H56" s="5">
        <v>0.2</v>
      </c>
      <c r="I56" s="5">
        <v>0.123435914778492</v>
      </c>
      <c r="J56" s="5">
        <v>0.03</v>
      </c>
      <c r="K56" s="5">
        <v>7.9303347987825498E-2</v>
      </c>
      <c r="L56" s="5">
        <v>0.15</v>
      </c>
      <c r="M56" s="5">
        <v>7.1863375042272595E-2</v>
      </c>
      <c r="N56" s="5">
        <v>0.1</v>
      </c>
      <c r="O56" s="6">
        <v>0.24822455191071999</v>
      </c>
      <c r="P56" s="5">
        <v>0.05</v>
      </c>
      <c r="Q56" s="6">
        <v>0.166384849509638</v>
      </c>
      <c r="R56" s="5">
        <v>0.2</v>
      </c>
      <c r="S56" s="6">
        <v>0.123435914778492</v>
      </c>
      <c r="T56" s="5">
        <v>0.03</v>
      </c>
      <c r="U56" s="6">
        <v>7.9303347987825498E-2</v>
      </c>
      <c r="V56" s="5">
        <v>0.15</v>
      </c>
      <c r="W56" s="6">
        <v>7.1863375042272595E-2</v>
      </c>
    </row>
    <row r="57" spans="1:23" x14ac:dyDescent="0.25">
      <c r="A57" s="1" t="s">
        <v>247</v>
      </c>
      <c r="B57" s="5" t="s">
        <v>8</v>
      </c>
      <c r="C57" s="5">
        <v>11168</v>
      </c>
      <c r="D57" s="5">
        <v>10</v>
      </c>
      <c r="E57" s="5">
        <v>0.95898997134670505</v>
      </c>
      <c r="F57" s="5"/>
      <c r="G57" s="5"/>
      <c r="H57" s="5"/>
      <c r="I57" s="5"/>
      <c r="J57" s="5"/>
      <c r="K57" s="5"/>
      <c r="L57" s="5"/>
      <c r="M57" s="5"/>
      <c r="N57" s="5">
        <v>10</v>
      </c>
      <c r="O57" s="6">
        <v>0.95898997134670505</v>
      </c>
      <c r="P57" s="5"/>
      <c r="R57" s="5"/>
      <c r="T57" s="5"/>
      <c r="V57" s="5"/>
    </row>
    <row r="58" spans="1:23" x14ac:dyDescent="0.25">
      <c r="A58" s="1" t="s">
        <v>250</v>
      </c>
      <c r="B58" s="5" t="s">
        <v>8</v>
      </c>
      <c r="C58" s="5">
        <v>10976</v>
      </c>
      <c r="D58" s="5">
        <v>30</v>
      </c>
      <c r="E58" s="5">
        <v>0.107871720116618</v>
      </c>
      <c r="F58" s="5">
        <v>50</v>
      </c>
      <c r="G58" s="5">
        <v>0.102587463556851</v>
      </c>
      <c r="H58" s="5">
        <v>250</v>
      </c>
      <c r="I58" s="5">
        <v>9.4205539358600598E-2</v>
      </c>
      <c r="J58" s="5">
        <v>200</v>
      </c>
      <c r="K58" s="5">
        <v>7.4708454810495595E-2</v>
      </c>
      <c r="L58" s="5">
        <v>100</v>
      </c>
      <c r="M58" s="5">
        <v>6.8513119533527705E-2</v>
      </c>
      <c r="N58" s="5">
        <v>30</v>
      </c>
      <c r="O58" s="6">
        <v>0.107871720116618</v>
      </c>
      <c r="P58" s="5">
        <v>50</v>
      </c>
      <c r="Q58" s="6">
        <v>0.102587463556851</v>
      </c>
      <c r="R58" s="5">
        <v>250</v>
      </c>
      <c r="S58" s="6">
        <v>9.4205539358600598E-2</v>
      </c>
      <c r="T58" s="5">
        <v>200</v>
      </c>
      <c r="U58" s="6">
        <v>7.4708454810495595E-2</v>
      </c>
      <c r="V58" s="5">
        <v>100</v>
      </c>
      <c r="W58" s="6">
        <v>6.8513119533527705E-2</v>
      </c>
    </row>
    <row r="59" spans="1:23" x14ac:dyDescent="0.25">
      <c r="A59" s="1" t="s">
        <v>372</v>
      </c>
      <c r="B59" s="5" t="s">
        <v>352</v>
      </c>
      <c r="C59" s="5">
        <v>10874</v>
      </c>
      <c r="D59" s="5">
        <v>2</v>
      </c>
      <c r="E59" s="5">
        <v>0.16093433878977401</v>
      </c>
      <c r="F59" s="5">
        <v>5</v>
      </c>
      <c r="G59" s="5">
        <v>0.150266691189994</v>
      </c>
      <c r="H59" s="5">
        <v>10</v>
      </c>
      <c r="I59" s="5">
        <v>0.13426521979032599</v>
      </c>
      <c r="J59" s="5">
        <v>4</v>
      </c>
      <c r="K59" s="5">
        <v>0.126172521611183</v>
      </c>
      <c r="L59" s="5">
        <v>6</v>
      </c>
      <c r="M59" s="5">
        <v>0.102630126908221</v>
      </c>
      <c r="N59" s="5">
        <v>2</v>
      </c>
      <c r="O59" s="6">
        <v>0.16093433878977401</v>
      </c>
      <c r="P59" s="5">
        <v>5</v>
      </c>
      <c r="Q59" s="6">
        <v>0.150266691189994</v>
      </c>
      <c r="R59" s="5">
        <v>10</v>
      </c>
      <c r="S59" s="6">
        <v>0.13426521979032599</v>
      </c>
      <c r="T59" s="5">
        <v>4</v>
      </c>
      <c r="U59" s="6">
        <v>0.126172521611183</v>
      </c>
      <c r="V59" s="5">
        <v>6</v>
      </c>
      <c r="W59" s="6">
        <v>0.102630126908221</v>
      </c>
    </row>
    <row r="60" spans="1:23" x14ac:dyDescent="0.25">
      <c r="A60" s="1" t="s">
        <v>249</v>
      </c>
      <c r="B60" s="5" t="s">
        <v>8</v>
      </c>
      <c r="C60" s="5">
        <v>10068</v>
      </c>
      <c r="D60" s="5">
        <v>50</v>
      </c>
      <c r="E60" s="5">
        <v>0.74950337703615399</v>
      </c>
      <c r="F60" s="5">
        <v>25</v>
      </c>
      <c r="G60" s="5">
        <v>0.20480731029002799</v>
      </c>
      <c r="H60" s="5"/>
      <c r="I60" s="5"/>
      <c r="J60" s="5"/>
      <c r="K60" s="5"/>
      <c r="L60" s="5"/>
      <c r="M60" s="5"/>
      <c r="N60" s="5">
        <v>50</v>
      </c>
      <c r="O60" s="6">
        <v>0.74950337703615399</v>
      </c>
      <c r="P60" s="5">
        <v>25</v>
      </c>
      <c r="Q60" s="6">
        <v>0.20480731029002799</v>
      </c>
      <c r="R60" s="5"/>
      <c r="T60" s="5"/>
      <c r="V60" s="5"/>
    </row>
    <row r="61" spans="1:23" x14ac:dyDescent="0.25">
      <c r="A61" s="1" t="s">
        <v>248</v>
      </c>
      <c r="B61" s="5" t="s">
        <v>8</v>
      </c>
      <c r="C61" s="5">
        <v>9392</v>
      </c>
      <c r="D61" s="5">
        <v>500</v>
      </c>
      <c r="E61" s="5">
        <v>0.58113287904599698</v>
      </c>
      <c r="F61" s="5">
        <v>1000</v>
      </c>
      <c r="G61" s="5">
        <v>0.25553662691652501</v>
      </c>
      <c r="H61" s="5"/>
      <c r="I61" s="5"/>
      <c r="J61" s="5"/>
      <c r="K61" s="5"/>
      <c r="L61" s="5"/>
      <c r="M61" s="5"/>
      <c r="N61" s="5">
        <v>500</v>
      </c>
      <c r="O61" s="6">
        <v>0.58113287904599698</v>
      </c>
      <c r="P61" s="5">
        <v>1000</v>
      </c>
      <c r="Q61" s="6">
        <v>0.25553662691652501</v>
      </c>
      <c r="R61" s="5"/>
      <c r="T61" s="5"/>
      <c r="V61" s="5"/>
    </row>
    <row r="62" spans="1:23" x14ac:dyDescent="0.25">
      <c r="A62" s="1" t="s">
        <v>251</v>
      </c>
      <c r="B62" s="5" t="s">
        <v>8</v>
      </c>
      <c r="C62" s="5">
        <v>9314</v>
      </c>
      <c r="D62" s="5">
        <v>500</v>
      </c>
      <c r="E62" s="5">
        <v>0.922697015245866</v>
      </c>
      <c r="F62" s="5"/>
      <c r="G62" s="5"/>
      <c r="H62" s="5"/>
      <c r="I62" s="5"/>
      <c r="J62" s="5"/>
      <c r="K62" s="5"/>
      <c r="L62" s="5"/>
      <c r="M62" s="5"/>
      <c r="N62" s="5">
        <v>500</v>
      </c>
      <c r="O62" s="6">
        <v>0.922697015245866</v>
      </c>
      <c r="P62" s="5"/>
      <c r="R62" s="5"/>
      <c r="T62" s="5"/>
      <c r="V62" s="5"/>
    </row>
    <row r="63" spans="1:23" x14ac:dyDescent="0.25">
      <c r="A63" s="1" t="s">
        <v>267</v>
      </c>
      <c r="B63" s="5" t="s">
        <v>348</v>
      </c>
      <c r="C63" s="5">
        <v>8658</v>
      </c>
      <c r="D63" s="5">
        <v>5</v>
      </c>
      <c r="E63" s="5">
        <v>0.407022407022407</v>
      </c>
      <c r="F63" s="5">
        <v>3</v>
      </c>
      <c r="G63" s="5">
        <v>0.27743127743127699</v>
      </c>
      <c r="H63" s="5">
        <v>2</v>
      </c>
      <c r="I63" s="5">
        <v>0.15939015939015899</v>
      </c>
      <c r="J63" s="5"/>
      <c r="K63" s="5"/>
      <c r="L63" s="5"/>
      <c r="M63" s="5"/>
      <c r="N63" s="5">
        <v>5</v>
      </c>
      <c r="O63" s="6">
        <v>0.407022407022407</v>
      </c>
      <c r="P63" s="5">
        <v>3</v>
      </c>
      <c r="Q63" s="6">
        <v>0.27743127743127699</v>
      </c>
      <c r="R63" s="5">
        <v>2</v>
      </c>
      <c r="S63" s="6">
        <v>0.15939015939015899</v>
      </c>
      <c r="T63" s="5"/>
      <c r="V63" s="5"/>
    </row>
    <row r="64" spans="1:23" x14ac:dyDescent="0.25">
      <c r="A64" s="1" t="s">
        <v>260</v>
      </c>
      <c r="B64" s="5" t="s">
        <v>347</v>
      </c>
      <c r="C64" s="5">
        <v>8086</v>
      </c>
      <c r="D64" s="5">
        <v>4</v>
      </c>
      <c r="E64" s="5">
        <v>0.53697749196141498</v>
      </c>
      <c r="F64" s="5">
        <v>2</v>
      </c>
      <c r="G64" s="5">
        <v>0.162750432846896</v>
      </c>
      <c r="H64" s="5">
        <v>6</v>
      </c>
      <c r="I64" s="5">
        <v>9.2010883007667604E-2</v>
      </c>
      <c r="J64" s="5">
        <v>3</v>
      </c>
      <c r="K64" s="5">
        <v>8.0385852090032198E-2</v>
      </c>
      <c r="L64" s="5">
        <v>8</v>
      </c>
      <c r="M64" s="5">
        <v>5.5404402671283701E-2</v>
      </c>
      <c r="N64" s="5">
        <v>4</v>
      </c>
      <c r="O64" s="6">
        <v>0.53697749196141498</v>
      </c>
      <c r="P64" s="5">
        <v>2</v>
      </c>
      <c r="Q64" s="6">
        <v>0.162750432846896</v>
      </c>
      <c r="R64" s="5">
        <v>6</v>
      </c>
      <c r="S64" s="6">
        <v>9.2010883007667604E-2</v>
      </c>
      <c r="T64" s="5">
        <v>3</v>
      </c>
      <c r="U64" s="6">
        <v>8.0385852090032198E-2</v>
      </c>
      <c r="V64" s="5">
        <v>8</v>
      </c>
      <c r="W64" s="6">
        <v>5.5404402671283701E-2</v>
      </c>
    </row>
    <row r="65" spans="1:23" x14ac:dyDescent="0.25">
      <c r="A65" s="1" t="s">
        <v>273</v>
      </c>
      <c r="B65" s="5" t="s">
        <v>348</v>
      </c>
      <c r="C65" s="5">
        <v>7888</v>
      </c>
      <c r="D65" s="5">
        <v>5</v>
      </c>
      <c r="E65" s="5">
        <v>0.62525354969573999</v>
      </c>
      <c r="F65" s="5">
        <v>3</v>
      </c>
      <c r="G65" s="5">
        <v>0.121450304259635</v>
      </c>
      <c r="H65" s="5">
        <v>10</v>
      </c>
      <c r="I65" s="5">
        <v>9.5588235294117599E-2</v>
      </c>
      <c r="J65" s="5">
        <v>2</v>
      </c>
      <c r="K65" s="5">
        <v>5.9584178498985799E-2</v>
      </c>
      <c r="L65" s="5"/>
      <c r="M65" s="5"/>
      <c r="N65" s="5">
        <v>5</v>
      </c>
      <c r="O65" s="6">
        <v>0.62525354969573999</v>
      </c>
      <c r="P65" s="5">
        <v>3</v>
      </c>
      <c r="Q65" s="6">
        <v>0.121450304259635</v>
      </c>
      <c r="R65" s="5">
        <v>10</v>
      </c>
      <c r="S65" s="6">
        <v>9.5588235294117599E-2</v>
      </c>
      <c r="T65" s="5">
        <v>2</v>
      </c>
      <c r="U65" s="6">
        <v>5.9584178498985799E-2</v>
      </c>
      <c r="V65" s="5"/>
    </row>
    <row r="66" spans="1:23" x14ac:dyDescent="0.25">
      <c r="A66" s="1" t="s">
        <v>366</v>
      </c>
      <c r="B66" s="5" t="s">
        <v>5</v>
      </c>
      <c r="C66" s="5">
        <v>7824</v>
      </c>
      <c r="D66" s="5">
        <v>5</v>
      </c>
      <c r="E66" s="5">
        <v>0.178169734151329</v>
      </c>
      <c r="F66" s="5">
        <v>3</v>
      </c>
      <c r="G66" s="5">
        <v>0.16896728016359899</v>
      </c>
      <c r="H66" s="5">
        <v>2</v>
      </c>
      <c r="I66" s="5">
        <v>9.9693251533742297E-2</v>
      </c>
      <c r="J66" s="5">
        <v>4</v>
      </c>
      <c r="K66" s="5">
        <v>7.7965235173824102E-2</v>
      </c>
      <c r="L66" s="5">
        <v>10</v>
      </c>
      <c r="M66" s="5">
        <v>5.6492842535787298E-2</v>
      </c>
      <c r="N66" s="5">
        <v>5</v>
      </c>
      <c r="O66" s="6">
        <v>0.178169734151329</v>
      </c>
      <c r="P66" s="5">
        <v>3</v>
      </c>
      <c r="Q66" s="6">
        <v>0.16896728016359899</v>
      </c>
      <c r="R66" s="5">
        <v>2</v>
      </c>
      <c r="S66" s="6">
        <v>9.9693251533742297E-2</v>
      </c>
      <c r="T66" s="5">
        <v>4</v>
      </c>
      <c r="U66" s="6">
        <v>7.7965235173824102E-2</v>
      </c>
      <c r="V66" s="5">
        <v>10</v>
      </c>
      <c r="W66" s="6">
        <v>5.6492842535787298E-2</v>
      </c>
    </row>
    <row r="67" spans="1:23" x14ac:dyDescent="0.25">
      <c r="A67" s="1" t="s">
        <v>257</v>
      </c>
      <c r="B67" s="5" t="s">
        <v>8</v>
      </c>
      <c r="C67" s="5">
        <v>7080</v>
      </c>
      <c r="D67" s="5">
        <v>100</v>
      </c>
      <c r="E67" s="5">
        <v>0.83926553672316395</v>
      </c>
      <c r="F67" s="5">
        <v>50</v>
      </c>
      <c r="G67" s="5">
        <v>7.2881355932203407E-2</v>
      </c>
      <c r="H67" s="5"/>
      <c r="I67" s="5"/>
      <c r="J67" s="5"/>
      <c r="K67" s="5"/>
      <c r="L67" s="5"/>
      <c r="M67" s="5"/>
      <c r="N67" s="5">
        <v>100</v>
      </c>
      <c r="O67" s="6">
        <v>0.83926553672316395</v>
      </c>
      <c r="P67" s="5">
        <v>50</v>
      </c>
      <c r="Q67" s="6">
        <v>7.2881355932203407E-2</v>
      </c>
      <c r="R67" s="5"/>
      <c r="T67" s="5"/>
      <c r="V67" s="5"/>
    </row>
    <row r="68" spans="1:23" x14ac:dyDescent="0.25">
      <c r="A68" s="1" t="s">
        <v>264</v>
      </c>
      <c r="B68" s="5" t="s">
        <v>28</v>
      </c>
      <c r="C68" s="5">
        <v>6996</v>
      </c>
      <c r="D68" s="5">
        <v>1</v>
      </c>
      <c r="E68" s="5">
        <v>0.835048599199543</v>
      </c>
      <c r="F68" s="5">
        <v>2</v>
      </c>
      <c r="G68" s="5">
        <v>8.6335048599199493E-2</v>
      </c>
      <c r="H68" s="5"/>
      <c r="I68" s="5"/>
      <c r="J68" s="5"/>
      <c r="K68" s="5"/>
      <c r="L68" s="5"/>
      <c r="M68" s="5"/>
      <c r="N68" s="5">
        <v>1</v>
      </c>
      <c r="O68" s="6">
        <v>0.835048599199543</v>
      </c>
      <c r="P68" s="5">
        <v>2</v>
      </c>
      <c r="Q68" s="6">
        <v>8.6335048599199493E-2</v>
      </c>
      <c r="R68" s="5"/>
      <c r="T68" s="5"/>
      <c r="V68" s="5"/>
    </row>
    <row r="69" spans="1:23" x14ac:dyDescent="0.25">
      <c r="A69" s="1" t="s">
        <v>284</v>
      </c>
      <c r="B69" s="5" t="s">
        <v>3</v>
      </c>
      <c r="C69" s="5">
        <v>6930</v>
      </c>
      <c r="D69" s="5">
        <v>8</v>
      </c>
      <c r="E69" s="5">
        <v>0.65021645021645003</v>
      </c>
      <c r="F69" s="5">
        <v>16</v>
      </c>
      <c r="G69" s="5">
        <v>0.16854256854256899</v>
      </c>
      <c r="H69" s="5">
        <v>4</v>
      </c>
      <c r="I69" s="5">
        <v>0.11024531024530999</v>
      </c>
      <c r="J69" s="5"/>
      <c r="K69" s="5"/>
      <c r="L69" s="5"/>
      <c r="M69" s="5"/>
      <c r="N69" s="5">
        <v>8</v>
      </c>
      <c r="O69" s="6">
        <v>0.65021645021645003</v>
      </c>
      <c r="P69" s="5">
        <v>16</v>
      </c>
      <c r="Q69" s="6">
        <v>0.16854256854256899</v>
      </c>
      <c r="R69" s="5">
        <v>4</v>
      </c>
      <c r="S69" s="6">
        <v>0.11024531024530999</v>
      </c>
      <c r="T69" s="5"/>
      <c r="V69" s="5"/>
    </row>
    <row r="70" spans="1:23" x14ac:dyDescent="0.25">
      <c r="A70" s="1" t="s">
        <v>258</v>
      </c>
      <c r="B70" s="5" t="s">
        <v>8</v>
      </c>
      <c r="C70" s="5">
        <v>6886</v>
      </c>
      <c r="D70" s="5">
        <v>80</v>
      </c>
      <c r="E70" s="5">
        <v>0.37467325007261099</v>
      </c>
      <c r="F70" s="5">
        <v>240</v>
      </c>
      <c r="G70" s="5">
        <v>0.37264013941330199</v>
      </c>
      <c r="H70" s="5">
        <v>160</v>
      </c>
      <c r="I70" s="5">
        <v>0.12924774905605599</v>
      </c>
      <c r="J70" s="5"/>
      <c r="K70" s="5"/>
      <c r="L70" s="5"/>
      <c r="M70" s="5"/>
      <c r="N70" s="5">
        <v>80</v>
      </c>
      <c r="O70" s="6">
        <v>0.37467325007261099</v>
      </c>
      <c r="P70" s="5">
        <v>240</v>
      </c>
      <c r="Q70" s="6">
        <v>0.37264013941330199</v>
      </c>
      <c r="R70" s="5">
        <v>160</v>
      </c>
      <c r="S70" s="6">
        <v>0.12924774905605599</v>
      </c>
      <c r="T70" s="5"/>
      <c r="V70" s="5"/>
    </row>
    <row r="71" spans="1:23" x14ac:dyDescent="0.25">
      <c r="A71" s="1" t="s">
        <v>256</v>
      </c>
      <c r="B71" s="5" t="s">
        <v>28</v>
      </c>
      <c r="C71" s="5">
        <v>6808</v>
      </c>
      <c r="D71" s="5">
        <v>3.38</v>
      </c>
      <c r="E71" s="5">
        <v>0.92773207990599305</v>
      </c>
      <c r="F71" s="5"/>
      <c r="G71" s="5"/>
      <c r="H71" s="5"/>
      <c r="I71" s="5"/>
      <c r="J71" s="5"/>
      <c r="K71" s="5"/>
      <c r="L71" s="5"/>
      <c r="M71" s="5"/>
      <c r="N71" s="5">
        <v>3.38</v>
      </c>
      <c r="O71" s="6">
        <v>0.92773207990599305</v>
      </c>
      <c r="P71" s="5"/>
      <c r="R71" s="5"/>
      <c r="T71" s="5"/>
      <c r="V71" s="5"/>
    </row>
    <row r="72" spans="1:23" x14ac:dyDescent="0.25">
      <c r="A72" s="1" t="s">
        <v>261</v>
      </c>
      <c r="B72" s="5" t="s">
        <v>8</v>
      </c>
      <c r="C72" s="5">
        <v>6148</v>
      </c>
      <c r="D72" s="5">
        <v>500</v>
      </c>
      <c r="E72" s="5">
        <v>0.98048145738451498</v>
      </c>
      <c r="F72" s="5"/>
      <c r="G72" s="5"/>
      <c r="H72" s="5"/>
      <c r="I72" s="5"/>
      <c r="J72" s="5"/>
      <c r="K72" s="5"/>
      <c r="L72" s="5"/>
      <c r="M72" s="5"/>
      <c r="N72" s="5">
        <v>500</v>
      </c>
      <c r="O72" s="6">
        <v>0.98048145738451498</v>
      </c>
      <c r="P72" s="5"/>
      <c r="R72" s="5"/>
      <c r="T72" s="5"/>
      <c r="V72" s="5"/>
    </row>
    <row r="73" spans="1:23" x14ac:dyDescent="0.25">
      <c r="A73" s="1" t="s">
        <v>263</v>
      </c>
      <c r="B73" s="5" t="s">
        <v>28</v>
      </c>
      <c r="C73" s="5">
        <v>6070</v>
      </c>
      <c r="D73" s="5">
        <v>1.5</v>
      </c>
      <c r="E73" s="5">
        <v>0.93937397034596404</v>
      </c>
      <c r="F73" s="5"/>
      <c r="G73" s="5"/>
      <c r="H73" s="5"/>
      <c r="I73" s="5"/>
      <c r="J73" s="5"/>
      <c r="K73" s="5"/>
      <c r="L73" s="5"/>
      <c r="M73" s="5"/>
      <c r="N73" s="5">
        <v>1.5</v>
      </c>
      <c r="O73" s="6">
        <v>0.93937397034596404</v>
      </c>
      <c r="P73" s="5"/>
      <c r="R73" s="5"/>
      <c r="T73" s="5"/>
      <c r="V73" s="5"/>
    </row>
    <row r="74" spans="1:23" x14ac:dyDescent="0.25">
      <c r="A74" s="1" t="s">
        <v>386</v>
      </c>
      <c r="B74" s="5" t="s">
        <v>354</v>
      </c>
      <c r="C74" s="5">
        <v>5460</v>
      </c>
      <c r="D74" s="5">
        <v>20</v>
      </c>
      <c r="E74" s="5">
        <v>0.45164835164835199</v>
      </c>
      <c r="F74" s="5">
        <v>10</v>
      </c>
      <c r="G74" s="5">
        <v>0.36739926739926698</v>
      </c>
      <c r="H74" s="5">
        <v>40</v>
      </c>
      <c r="I74" s="5">
        <v>0.117582417582418</v>
      </c>
      <c r="J74" s="5"/>
      <c r="K74" s="5"/>
      <c r="L74" s="5"/>
      <c r="M74" s="5"/>
      <c r="N74" s="5">
        <v>20</v>
      </c>
      <c r="O74" s="6">
        <v>0.45164835164835199</v>
      </c>
      <c r="P74" s="5">
        <v>10</v>
      </c>
      <c r="Q74" s="6">
        <v>0.36739926739926698</v>
      </c>
      <c r="R74" s="5">
        <v>40</v>
      </c>
      <c r="S74" s="6">
        <v>0.117582417582418</v>
      </c>
      <c r="T74" s="5"/>
      <c r="V74" s="5"/>
    </row>
    <row r="75" spans="1:23" x14ac:dyDescent="0.25">
      <c r="A75" s="1" t="s">
        <v>392</v>
      </c>
      <c r="B75" s="5" t="s">
        <v>197</v>
      </c>
      <c r="C75" s="5">
        <v>5122</v>
      </c>
      <c r="D75" s="5">
        <v>0.04</v>
      </c>
      <c r="E75" s="5">
        <v>0.33932057789925801</v>
      </c>
      <c r="F75" s="5">
        <v>2.4</v>
      </c>
      <c r="G75" s="5">
        <v>0.15696993361968001</v>
      </c>
      <c r="H75" s="5">
        <v>0.02</v>
      </c>
      <c r="I75" s="5">
        <v>0.10659898477157401</v>
      </c>
      <c r="J75" s="5">
        <v>0.03</v>
      </c>
      <c r="K75" s="5">
        <v>8.4342053885201093E-2</v>
      </c>
      <c r="L75" s="5"/>
      <c r="M75" s="5"/>
      <c r="N75" s="5">
        <v>0.04</v>
      </c>
      <c r="O75" s="6">
        <v>0.33932057789925801</v>
      </c>
      <c r="P75" s="5">
        <v>2.4</v>
      </c>
      <c r="Q75" s="6">
        <v>0.15696993361968001</v>
      </c>
      <c r="R75" s="5">
        <v>0.02</v>
      </c>
      <c r="S75" s="6">
        <v>0.10659898477157401</v>
      </c>
      <c r="T75" s="5">
        <v>0.03</v>
      </c>
      <c r="U75" s="6">
        <v>8.4342053885201093E-2</v>
      </c>
      <c r="V75" s="5"/>
    </row>
    <row r="76" spans="1:23" x14ac:dyDescent="0.25">
      <c r="A76" s="1" t="s">
        <v>281</v>
      </c>
      <c r="B76" s="5" t="s">
        <v>8</v>
      </c>
      <c r="C76" s="5">
        <v>4788</v>
      </c>
      <c r="D76" s="5">
        <v>5</v>
      </c>
      <c r="E76" s="5">
        <v>0.36131996658312399</v>
      </c>
      <c r="F76" s="5">
        <v>4</v>
      </c>
      <c r="G76" s="5">
        <v>0.21261487050960701</v>
      </c>
      <c r="H76" s="5">
        <v>10</v>
      </c>
      <c r="I76" s="5">
        <v>0.18838763575605699</v>
      </c>
      <c r="J76" s="5">
        <v>2</v>
      </c>
      <c r="K76" s="5">
        <v>0.12531328320801999</v>
      </c>
      <c r="L76" s="5"/>
      <c r="M76" s="5"/>
      <c r="N76" s="5">
        <v>5</v>
      </c>
      <c r="O76" s="6">
        <v>0.36131996658312399</v>
      </c>
      <c r="P76" s="5">
        <v>4</v>
      </c>
      <c r="Q76" s="6">
        <v>0.21261487050960701</v>
      </c>
      <c r="R76" s="5">
        <v>10</v>
      </c>
      <c r="S76" s="6">
        <v>0.18838763575605699</v>
      </c>
      <c r="T76" s="5">
        <v>2</v>
      </c>
      <c r="U76" s="6">
        <v>0.12531328320801999</v>
      </c>
      <c r="V76" s="5"/>
    </row>
    <row r="77" spans="1:23" x14ac:dyDescent="0.25">
      <c r="A77" s="1" t="s">
        <v>270</v>
      </c>
      <c r="B77" s="5" t="s">
        <v>28</v>
      </c>
      <c r="C77" s="5">
        <v>4450</v>
      </c>
      <c r="D77" s="5">
        <v>1</v>
      </c>
      <c r="E77" s="5">
        <v>0.56943820224719099</v>
      </c>
      <c r="F77" s="5">
        <v>2</v>
      </c>
      <c r="G77" s="5">
        <v>0.36404494382022501</v>
      </c>
      <c r="H77" s="5"/>
      <c r="I77" s="5"/>
      <c r="J77" s="5"/>
      <c r="K77" s="5"/>
      <c r="L77" s="5"/>
      <c r="M77" s="5"/>
      <c r="N77" s="5">
        <v>1</v>
      </c>
      <c r="O77" s="6">
        <v>0.56943820224719099</v>
      </c>
      <c r="P77" s="5">
        <v>2</v>
      </c>
      <c r="Q77" s="6">
        <v>0.36404494382022501</v>
      </c>
      <c r="R77" s="5"/>
      <c r="T77" s="5"/>
      <c r="V77" s="5"/>
    </row>
    <row r="78" spans="1:23" x14ac:dyDescent="0.25">
      <c r="A78" s="1" t="s">
        <v>289</v>
      </c>
      <c r="B78" s="5" t="s">
        <v>3</v>
      </c>
      <c r="C78" s="5">
        <v>4318</v>
      </c>
      <c r="D78" s="5">
        <v>100</v>
      </c>
      <c r="E78" s="5">
        <v>0.55812876331634997</v>
      </c>
      <c r="F78" s="5">
        <v>50</v>
      </c>
      <c r="G78" s="5">
        <v>0.159796201945345</v>
      </c>
      <c r="H78" s="5">
        <v>200</v>
      </c>
      <c r="I78" s="5">
        <v>0.15933302454840201</v>
      </c>
      <c r="J78" s="5"/>
      <c r="K78" s="5"/>
      <c r="L78" s="5"/>
      <c r="M78" s="5"/>
      <c r="N78" s="5">
        <v>100</v>
      </c>
      <c r="O78" s="6">
        <v>0.55812876331634997</v>
      </c>
      <c r="P78" s="5">
        <v>50</v>
      </c>
      <c r="Q78" s="6">
        <v>0.159796201945345</v>
      </c>
      <c r="R78" s="5">
        <v>200</v>
      </c>
      <c r="S78" s="6">
        <v>0.15933302454840201</v>
      </c>
      <c r="T78" s="5"/>
      <c r="V78" s="5"/>
    </row>
    <row r="79" spans="1:23" x14ac:dyDescent="0.25">
      <c r="A79" s="1" t="s">
        <v>266</v>
      </c>
      <c r="B79" s="5" t="s">
        <v>8</v>
      </c>
      <c r="C79" s="5">
        <v>4314</v>
      </c>
      <c r="D79" s="5">
        <v>50</v>
      </c>
      <c r="E79" s="5">
        <v>0.92118683356513698</v>
      </c>
      <c r="F79" s="5">
        <v>25</v>
      </c>
      <c r="G79" s="5">
        <v>6.5368567454798299E-2</v>
      </c>
      <c r="H79" s="5"/>
      <c r="I79" s="5"/>
      <c r="J79" s="5"/>
      <c r="K79" s="5"/>
      <c r="L79" s="5"/>
      <c r="M79" s="5"/>
      <c r="N79" s="5">
        <v>50</v>
      </c>
      <c r="O79" s="6">
        <v>0.92118683356513698</v>
      </c>
      <c r="P79" s="5">
        <v>25</v>
      </c>
      <c r="Q79" s="6">
        <v>6.5368567454798299E-2</v>
      </c>
      <c r="R79" s="5"/>
      <c r="T79" s="5"/>
      <c r="V79" s="5"/>
    </row>
    <row r="80" spans="1:23" x14ac:dyDescent="0.25">
      <c r="A80" s="1" t="s">
        <v>365</v>
      </c>
      <c r="B80" s="5" t="s">
        <v>5</v>
      </c>
      <c r="C80" s="5">
        <v>4060</v>
      </c>
      <c r="D80" s="5">
        <v>5</v>
      </c>
      <c r="E80" s="5">
        <v>0.28374384236453198</v>
      </c>
      <c r="F80" s="5">
        <v>10</v>
      </c>
      <c r="G80" s="5">
        <v>0.11379310344827601</v>
      </c>
      <c r="H80" s="5">
        <v>3</v>
      </c>
      <c r="I80" s="5">
        <v>6.7487684729063996E-2</v>
      </c>
      <c r="J80" s="5">
        <v>2.5</v>
      </c>
      <c r="K80" s="5">
        <v>5.6650246305418699E-2</v>
      </c>
      <c r="L80" s="5"/>
      <c r="M80" s="5"/>
      <c r="N80" s="5">
        <v>5</v>
      </c>
      <c r="O80" s="6">
        <v>0.28374384236453198</v>
      </c>
      <c r="P80" s="5">
        <v>10</v>
      </c>
      <c r="Q80" s="6">
        <v>0.11379310344827601</v>
      </c>
      <c r="R80" s="5">
        <v>3</v>
      </c>
      <c r="S80" s="6">
        <v>6.7487684729063996E-2</v>
      </c>
      <c r="T80" s="5">
        <v>2.5</v>
      </c>
      <c r="U80" s="6">
        <v>5.6650246305418699E-2</v>
      </c>
      <c r="V80" s="5"/>
    </row>
    <row r="81" spans="1:23" x14ac:dyDescent="0.25">
      <c r="A81" s="1" t="s">
        <v>378</v>
      </c>
      <c r="B81" s="5" t="s">
        <v>5</v>
      </c>
      <c r="C81" s="5">
        <v>4052</v>
      </c>
      <c r="D81" s="5">
        <v>0.5</v>
      </c>
      <c r="E81" s="5">
        <v>0.39042448173741401</v>
      </c>
      <c r="F81" s="5">
        <v>0.38</v>
      </c>
      <c r="G81" s="5">
        <v>8.8845014807502495E-2</v>
      </c>
      <c r="H81" s="5">
        <v>0.7</v>
      </c>
      <c r="I81" s="5">
        <v>8.4896347482724593E-2</v>
      </c>
      <c r="J81" s="5">
        <v>0.75</v>
      </c>
      <c r="K81" s="5">
        <v>6.9101678183613E-2</v>
      </c>
      <c r="L81" s="5">
        <v>0.25</v>
      </c>
      <c r="M81" s="5">
        <v>6.2685093780848994E-2</v>
      </c>
      <c r="N81" s="5">
        <v>0.5</v>
      </c>
      <c r="O81" s="6">
        <v>0.39042448173741401</v>
      </c>
      <c r="P81" s="5">
        <v>0.38</v>
      </c>
      <c r="Q81" s="6">
        <v>8.8845014807502495E-2</v>
      </c>
      <c r="R81" s="5">
        <v>0.7</v>
      </c>
      <c r="S81" s="6">
        <v>8.4896347482724593E-2</v>
      </c>
      <c r="T81" s="5">
        <v>0.75</v>
      </c>
      <c r="U81" s="6">
        <v>6.9101678183613E-2</v>
      </c>
      <c r="V81" s="5">
        <v>0.25</v>
      </c>
      <c r="W81" s="6">
        <v>6.2685093780848994E-2</v>
      </c>
    </row>
    <row r="82" spans="1:23" x14ac:dyDescent="0.25">
      <c r="A82" s="1" t="s">
        <v>277</v>
      </c>
      <c r="B82" s="5" t="s">
        <v>184</v>
      </c>
      <c r="C82" s="5">
        <v>3898</v>
      </c>
      <c r="D82" s="5">
        <v>20</v>
      </c>
      <c r="E82" s="5">
        <v>0.65110312981015905</v>
      </c>
      <c r="F82" s="5">
        <v>10</v>
      </c>
      <c r="G82" s="5">
        <v>0.28014366341713698</v>
      </c>
      <c r="H82" s="5">
        <v>40</v>
      </c>
      <c r="I82" s="5">
        <v>5.9517701385325798E-2</v>
      </c>
      <c r="J82" s="5"/>
      <c r="K82" s="5"/>
      <c r="L82" s="5"/>
      <c r="M82" s="5"/>
      <c r="N82" s="5">
        <v>20</v>
      </c>
      <c r="O82" s="6">
        <v>0.65110312981015905</v>
      </c>
      <c r="P82" s="5">
        <v>10</v>
      </c>
      <c r="Q82" s="6">
        <v>0.28014366341713698</v>
      </c>
      <c r="R82" s="5">
        <v>40</v>
      </c>
      <c r="S82" s="6">
        <v>5.9517701385325798E-2</v>
      </c>
      <c r="T82" s="5"/>
      <c r="V82" s="5"/>
    </row>
    <row r="83" spans="1:23" x14ac:dyDescent="0.25">
      <c r="A83" s="1" t="s">
        <v>275</v>
      </c>
      <c r="B83" s="5" t="s">
        <v>28</v>
      </c>
      <c r="C83" s="5">
        <v>3894</v>
      </c>
      <c r="D83" s="5">
        <v>12.5</v>
      </c>
      <c r="E83" s="5">
        <v>0.35387776065742199</v>
      </c>
      <c r="F83" s="5">
        <v>25</v>
      </c>
      <c r="G83" s="5">
        <v>0.302003081664099</v>
      </c>
      <c r="H83" s="5">
        <v>10</v>
      </c>
      <c r="I83" s="5">
        <v>0.13097072419106301</v>
      </c>
      <c r="J83" s="5">
        <v>5</v>
      </c>
      <c r="K83" s="5">
        <v>9.7072419106317406E-2</v>
      </c>
      <c r="L83" s="5"/>
      <c r="M83" s="5"/>
      <c r="N83" s="5">
        <v>12.5</v>
      </c>
      <c r="O83" s="6">
        <v>0.35387776065742199</v>
      </c>
      <c r="P83" s="5">
        <v>25</v>
      </c>
      <c r="Q83" s="6">
        <v>0.302003081664099</v>
      </c>
      <c r="R83" s="5">
        <v>10</v>
      </c>
      <c r="S83" s="6">
        <v>0.13097072419106301</v>
      </c>
      <c r="T83" s="5">
        <v>5</v>
      </c>
      <c r="U83" s="6">
        <v>9.7072419106317406E-2</v>
      </c>
      <c r="V83" s="5"/>
    </row>
    <row r="84" spans="1:23" x14ac:dyDescent="0.25">
      <c r="A84" s="1" t="s">
        <v>271</v>
      </c>
      <c r="B84" s="5" t="s">
        <v>8</v>
      </c>
      <c r="C84" s="5">
        <v>3794</v>
      </c>
      <c r="D84" s="5">
        <v>0.4</v>
      </c>
      <c r="E84" s="5">
        <v>0.85239852398523996</v>
      </c>
      <c r="F84" s="5">
        <v>0.43</v>
      </c>
      <c r="G84" s="5">
        <v>5.5350553505535097E-2</v>
      </c>
      <c r="H84" s="5"/>
      <c r="I84" s="5"/>
      <c r="J84" s="5"/>
      <c r="K84" s="5"/>
      <c r="L84" s="5"/>
      <c r="M84" s="5"/>
      <c r="N84" s="5">
        <v>0.4</v>
      </c>
      <c r="O84" s="6">
        <v>0.85239852398523996</v>
      </c>
      <c r="P84" s="5">
        <v>0.43</v>
      </c>
      <c r="Q84" s="6">
        <v>5.5350553505535097E-2</v>
      </c>
      <c r="R84" s="5"/>
      <c r="T84" s="5"/>
      <c r="V84" s="5"/>
    </row>
    <row r="85" spans="1:23" x14ac:dyDescent="0.25">
      <c r="A85" s="1" t="s">
        <v>269</v>
      </c>
      <c r="B85" s="5" t="s">
        <v>8</v>
      </c>
      <c r="C85" s="5">
        <v>3448</v>
      </c>
      <c r="D85" s="5">
        <v>400</v>
      </c>
      <c r="E85" s="5">
        <v>0.97737819025521999</v>
      </c>
      <c r="F85" s="5"/>
      <c r="G85" s="5"/>
      <c r="H85" s="5"/>
      <c r="I85" s="5"/>
      <c r="J85" s="5"/>
      <c r="K85" s="5"/>
      <c r="L85" s="5"/>
      <c r="M85" s="5"/>
      <c r="N85" s="5">
        <v>400</v>
      </c>
      <c r="O85" s="6">
        <v>0.97737819025521999</v>
      </c>
      <c r="P85" s="5"/>
      <c r="R85" s="5"/>
      <c r="T85" s="5"/>
      <c r="V85" s="5"/>
    </row>
    <row r="86" spans="1:23" x14ac:dyDescent="0.25">
      <c r="A86" s="1" t="s">
        <v>380</v>
      </c>
      <c r="B86" s="5" t="s">
        <v>6</v>
      </c>
      <c r="C86" s="5">
        <v>3400</v>
      </c>
      <c r="D86" s="5">
        <v>50</v>
      </c>
      <c r="E86" s="5">
        <v>0.108235294117647</v>
      </c>
      <c r="F86" s="5">
        <v>5</v>
      </c>
      <c r="G86" s="5">
        <v>9.1764705882352901E-2</v>
      </c>
      <c r="H86" s="5">
        <v>10</v>
      </c>
      <c r="I86" s="5">
        <v>8.5294117647058798E-2</v>
      </c>
      <c r="J86" s="5">
        <v>20</v>
      </c>
      <c r="K86" s="5">
        <v>8.2352941176470601E-2</v>
      </c>
      <c r="L86" s="5">
        <v>30</v>
      </c>
      <c r="M86" s="5">
        <v>6.4705882352941196E-2</v>
      </c>
      <c r="N86" s="5">
        <v>50</v>
      </c>
      <c r="O86" s="6">
        <v>0.108235294117647</v>
      </c>
      <c r="P86" s="5">
        <v>5</v>
      </c>
      <c r="Q86" s="6">
        <v>9.1764705882352901E-2</v>
      </c>
      <c r="R86" s="5">
        <v>10</v>
      </c>
      <c r="S86" s="6">
        <v>8.5294117647058798E-2</v>
      </c>
      <c r="T86" s="5">
        <v>20</v>
      </c>
      <c r="U86" s="6">
        <v>8.2352941176470601E-2</v>
      </c>
      <c r="V86" s="5">
        <v>30</v>
      </c>
      <c r="W86" s="6">
        <v>6.4705882352941196E-2</v>
      </c>
    </row>
    <row r="87" spans="1:23" x14ac:dyDescent="0.25">
      <c r="A87" s="1" t="s">
        <v>272</v>
      </c>
      <c r="B87" s="5" t="s">
        <v>8</v>
      </c>
      <c r="C87" s="5">
        <v>3102</v>
      </c>
      <c r="D87" s="5">
        <v>1</v>
      </c>
      <c r="E87" s="5">
        <v>0.21663442940038699</v>
      </c>
      <c r="F87" s="5">
        <v>0.5</v>
      </c>
      <c r="G87" s="5">
        <v>0.21341070277240501</v>
      </c>
      <c r="H87" s="5">
        <v>0.4</v>
      </c>
      <c r="I87" s="5">
        <v>0.179883945841393</v>
      </c>
      <c r="J87" s="5">
        <v>0.2</v>
      </c>
      <c r="K87" s="5">
        <v>0.150225660863959</v>
      </c>
      <c r="L87" s="5">
        <v>0.1</v>
      </c>
      <c r="M87" s="5">
        <v>8.4461637653127003E-2</v>
      </c>
      <c r="N87" s="5">
        <v>1</v>
      </c>
      <c r="O87" s="6">
        <v>0.21663442940038699</v>
      </c>
      <c r="P87" s="5">
        <v>0.5</v>
      </c>
      <c r="Q87" s="6">
        <v>0.21341070277240501</v>
      </c>
      <c r="R87" s="5">
        <v>0.4</v>
      </c>
      <c r="S87" s="6">
        <v>0.179883945841393</v>
      </c>
      <c r="T87" s="5">
        <v>0.2</v>
      </c>
      <c r="U87" s="6">
        <v>0.150225660863959</v>
      </c>
      <c r="V87" s="5">
        <v>0.1</v>
      </c>
      <c r="W87" s="6">
        <v>8.4461637653127003E-2</v>
      </c>
    </row>
    <row r="88" spans="1:23" x14ac:dyDescent="0.25">
      <c r="A88" s="1" t="s">
        <v>358</v>
      </c>
      <c r="B88" s="5" t="s">
        <v>349</v>
      </c>
      <c r="C88" s="5">
        <v>3072</v>
      </c>
      <c r="D88" s="5">
        <v>1000</v>
      </c>
      <c r="E88" s="5">
        <v>0.59635416666666696</v>
      </c>
      <c r="F88" s="5">
        <v>1</v>
      </c>
      <c r="G88" s="5">
        <v>0.14908854166666699</v>
      </c>
      <c r="H88" s="5">
        <v>1500</v>
      </c>
      <c r="I88" s="5">
        <v>0.108072916666667</v>
      </c>
      <c r="J88" s="5"/>
      <c r="K88" s="5"/>
      <c r="L88" s="5"/>
      <c r="M88" s="5"/>
      <c r="N88" s="5">
        <v>1000</v>
      </c>
      <c r="O88" s="6">
        <v>0.59635416666666696</v>
      </c>
      <c r="P88" s="5">
        <v>1</v>
      </c>
      <c r="Q88" s="6">
        <v>0.14908854166666699</v>
      </c>
      <c r="R88" s="5">
        <v>1500</v>
      </c>
      <c r="S88" s="6">
        <v>0.108072916666667</v>
      </c>
      <c r="T88" s="5"/>
      <c r="V88" s="5"/>
    </row>
    <row r="89" spans="1:23" x14ac:dyDescent="0.25">
      <c r="A89" s="1" t="s">
        <v>259</v>
      </c>
      <c r="B89" s="5" t="s">
        <v>8</v>
      </c>
      <c r="C89" s="5">
        <v>3020</v>
      </c>
      <c r="D89" s="5">
        <v>650</v>
      </c>
      <c r="E89" s="5">
        <v>0.89602649006622503</v>
      </c>
      <c r="F89" s="5"/>
      <c r="G89" s="5"/>
      <c r="H89" s="5"/>
      <c r="I89" s="5"/>
      <c r="J89" s="5"/>
      <c r="K89" s="5"/>
      <c r="L89" s="5"/>
      <c r="M89" s="5"/>
      <c r="N89" s="5">
        <v>650</v>
      </c>
      <c r="O89" s="6">
        <v>0.89602649006622503</v>
      </c>
      <c r="P89" s="5"/>
      <c r="R89" s="5"/>
      <c r="T89" s="5"/>
      <c r="V89" s="5"/>
    </row>
    <row r="90" spans="1:23" x14ac:dyDescent="0.25">
      <c r="A90" s="1" t="s">
        <v>274</v>
      </c>
      <c r="B90" s="5" t="s">
        <v>8</v>
      </c>
      <c r="C90" s="5">
        <v>2998</v>
      </c>
      <c r="D90" s="5">
        <v>1000</v>
      </c>
      <c r="E90" s="5">
        <v>0.94996664442961998</v>
      </c>
      <c r="F90" s="5"/>
      <c r="G90" s="5"/>
      <c r="H90" s="5"/>
      <c r="I90" s="5"/>
      <c r="J90" s="5"/>
      <c r="K90" s="5"/>
      <c r="L90" s="5"/>
      <c r="M90" s="5"/>
      <c r="N90" s="5">
        <v>1000</v>
      </c>
      <c r="O90" s="6">
        <v>0.94996664442961998</v>
      </c>
      <c r="P90" s="5"/>
      <c r="R90" s="5"/>
      <c r="T90" s="5"/>
      <c r="V90" s="5"/>
    </row>
    <row r="91" spans="1:23" x14ac:dyDescent="0.25">
      <c r="A91" s="1" t="s">
        <v>268</v>
      </c>
      <c r="B91" s="5" t="s">
        <v>28</v>
      </c>
      <c r="C91" s="5">
        <v>2956</v>
      </c>
      <c r="D91" s="5">
        <v>5</v>
      </c>
      <c r="E91" s="5">
        <v>0.76725304465493904</v>
      </c>
      <c r="F91" s="5">
        <v>10</v>
      </c>
      <c r="G91" s="5">
        <v>0.14884979702300399</v>
      </c>
      <c r="H91" s="5"/>
      <c r="I91" s="5"/>
      <c r="J91" s="5"/>
      <c r="K91" s="5"/>
      <c r="L91" s="5"/>
      <c r="M91" s="5"/>
      <c r="N91" s="5">
        <v>5</v>
      </c>
      <c r="O91" s="6">
        <v>0.76725304465493904</v>
      </c>
      <c r="P91" s="5">
        <v>10</v>
      </c>
      <c r="Q91" s="6">
        <v>0.14884979702300399</v>
      </c>
      <c r="R91" s="5"/>
      <c r="T91" s="5"/>
      <c r="V91" s="5"/>
    </row>
    <row r="92" spans="1:23" x14ac:dyDescent="0.25">
      <c r="A92" s="1" t="s">
        <v>278</v>
      </c>
      <c r="B92" s="5" t="s">
        <v>8</v>
      </c>
      <c r="C92" s="5">
        <v>2808</v>
      </c>
      <c r="D92" s="5">
        <v>250</v>
      </c>
      <c r="E92" s="5">
        <v>0.15242165242165201</v>
      </c>
      <c r="F92" s="5">
        <v>300</v>
      </c>
      <c r="G92" s="5">
        <v>0.11965811965812</v>
      </c>
      <c r="H92" s="5">
        <v>200</v>
      </c>
      <c r="I92" s="5">
        <v>7.4074074074074098E-2</v>
      </c>
      <c r="J92" s="5">
        <v>100</v>
      </c>
      <c r="K92" s="5">
        <v>6.4102564102564097E-2</v>
      </c>
      <c r="L92" s="5">
        <v>350</v>
      </c>
      <c r="M92" s="5">
        <v>5.8404558404558403E-2</v>
      </c>
      <c r="N92" s="5">
        <v>250</v>
      </c>
      <c r="O92" s="6">
        <v>0.15242165242165201</v>
      </c>
      <c r="P92" s="5">
        <v>300</v>
      </c>
      <c r="Q92" s="6">
        <v>0.11965811965812</v>
      </c>
      <c r="R92" s="5">
        <v>200</v>
      </c>
      <c r="S92" s="6">
        <v>7.4074074074074098E-2</v>
      </c>
      <c r="T92" s="5">
        <v>100</v>
      </c>
      <c r="U92" s="6">
        <v>6.4102564102564097E-2</v>
      </c>
      <c r="V92" s="5">
        <v>350</v>
      </c>
      <c r="W92" s="6">
        <v>5.8404558404558403E-2</v>
      </c>
    </row>
    <row r="93" spans="1:23" x14ac:dyDescent="0.25">
      <c r="A93" s="1" t="s">
        <v>276</v>
      </c>
      <c r="B93" s="5" t="s">
        <v>8</v>
      </c>
      <c r="C93" s="5">
        <v>2796</v>
      </c>
      <c r="D93" s="5">
        <v>0.2</v>
      </c>
      <c r="E93" s="5">
        <v>0.97138769670958502</v>
      </c>
      <c r="F93" s="5"/>
      <c r="G93" s="5"/>
      <c r="H93" s="5"/>
      <c r="I93" s="5"/>
      <c r="J93" s="5"/>
      <c r="K93" s="5"/>
      <c r="L93" s="5"/>
      <c r="M93" s="5"/>
      <c r="N93" s="5">
        <v>0.2</v>
      </c>
      <c r="O93" s="6">
        <v>0.97138769670958502</v>
      </c>
      <c r="P93" s="5"/>
      <c r="R93" s="5"/>
      <c r="T93" s="5"/>
      <c r="V93" s="5"/>
    </row>
    <row r="94" spans="1:23" x14ac:dyDescent="0.25">
      <c r="A94" s="1" t="s">
        <v>376</v>
      </c>
      <c r="B94" s="5" t="s">
        <v>353</v>
      </c>
      <c r="C94" s="5">
        <v>2632</v>
      </c>
      <c r="D94" s="5">
        <v>2</v>
      </c>
      <c r="E94" s="5">
        <v>0.53039513677811501</v>
      </c>
      <c r="F94" s="5">
        <v>1</v>
      </c>
      <c r="G94" s="5">
        <v>0.32522796352583599</v>
      </c>
      <c r="H94" s="5">
        <v>0.5</v>
      </c>
      <c r="I94" s="5">
        <v>5.9270516717325201E-2</v>
      </c>
      <c r="J94" s="5"/>
      <c r="K94" s="5"/>
      <c r="L94" s="5"/>
      <c r="M94" s="5"/>
      <c r="N94" s="5">
        <v>2</v>
      </c>
      <c r="O94" s="6">
        <v>0.53039513677811501</v>
      </c>
      <c r="P94" s="5">
        <v>1</v>
      </c>
      <c r="Q94" s="6">
        <v>0.32522796352583599</v>
      </c>
      <c r="R94" s="5">
        <v>0.5</v>
      </c>
      <c r="S94" s="6">
        <v>5.9270516717325201E-2</v>
      </c>
      <c r="T94" s="5"/>
      <c r="V94" s="5"/>
    </row>
    <row r="95" spans="1:23" x14ac:dyDescent="0.25">
      <c r="A95" s="1" t="s">
        <v>288</v>
      </c>
      <c r="B95" s="5" t="s">
        <v>8</v>
      </c>
      <c r="C95" s="5">
        <v>2578</v>
      </c>
      <c r="D95" s="5">
        <v>5</v>
      </c>
      <c r="E95" s="5">
        <v>0.249806051202483</v>
      </c>
      <c r="F95" s="5">
        <v>10</v>
      </c>
      <c r="G95" s="5">
        <v>0.23351435221101599</v>
      </c>
      <c r="H95" s="5">
        <v>2</v>
      </c>
      <c r="I95" s="5">
        <v>0.19705197827773499</v>
      </c>
      <c r="J95" s="5">
        <v>3</v>
      </c>
      <c r="K95" s="5">
        <v>0.12335143522110199</v>
      </c>
      <c r="L95" s="5">
        <v>1</v>
      </c>
      <c r="M95" s="5">
        <v>7.9131109387121798E-2</v>
      </c>
      <c r="N95" s="5">
        <v>5</v>
      </c>
      <c r="O95" s="6">
        <v>0.249806051202483</v>
      </c>
      <c r="P95" s="5">
        <v>10</v>
      </c>
      <c r="Q95" s="6">
        <v>0.23351435221101599</v>
      </c>
      <c r="R95" s="5">
        <v>2</v>
      </c>
      <c r="S95" s="6">
        <v>0.19705197827773499</v>
      </c>
      <c r="T95" s="5">
        <v>3</v>
      </c>
      <c r="U95" s="6">
        <v>0.12335143522110199</v>
      </c>
      <c r="V95" s="5">
        <v>1</v>
      </c>
      <c r="W95" s="6">
        <v>7.9131109387121798E-2</v>
      </c>
    </row>
    <row r="96" spans="1:23" x14ac:dyDescent="0.25">
      <c r="A96" s="1" t="s">
        <v>279</v>
      </c>
      <c r="B96" s="5" t="s">
        <v>8</v>
      </c>
      <c r="C96" s="5">
        <v>2486</v>
      </c>
      <c r="D96" s="5">
        <v>0.1</v>
      </c>
      <c r="E96" s="5">
        <v>0.95977473853580098</v>
      </c>
      <c r="F96" s="5"/>
      <c r="G96" s="5"/>
      <c r="H96" s="5"/>
      <c r="I96" s="5"/>
      <c r="J96" s="5"/>
      <c r="K96" s="5"/>
      <c r="L96" s="5"/>
      <c r="M96" s="5"/>
      <c r="N96" s="5">
        <v>0.1</v>
      </c>
      <c r="O96" s="6">
        <v>0.95977473853580098</v>
      </c>
      <c r="P96" s="5"/>
      <c r="R96" s="5"/>
      <c r="T96" s="5"/>
      <c r="V96" s="5"/>
    </row>
    <row r="97" spans="1:23" x14ac:dyDescent="0.25">
      <c r="A97" s="1" t="s">
        <v>280</v>
      </c>
      <c r="B97" s="5" t="s">
        <v>8</v>
      </c>
      <c r="C97" s="5">
        <v>2392</v>
      </c>
      <c r="D97" s="5">
        <v>20</v>
      </c>
      <c r="E97" s="5">
        <v>0.95903010033444802</v>
      </c>
      <c r="F97" s="5"/>
      <c r="G97" s="5"/>
      <c r="H97" s="5"/>
      <c r="I97" s="5"/>
      <c r="J97" s="5"/>
      <c r="K97" s="5"/>
      <c r="L97" s="5"/>
      <c r="M97" s="5"/>
      <c r="N97" s="5">
        <v>20</v>
      </c>
      <c r="O97" s="6">
        <v>0.95903010033444802</v>
      </c>
      <c r="P97" s="5"/>
      <c r="R97" s="5"/>
      <c r="T97" s="5"/>
      <c r="V97" s="5"/>
    </row>
    <row r="98" spans="1:23" x14ac:dyDescent="0.25">
      <c r="A98" s="1" t="s">
        <v>370</v>
      </c>
      <c r="B98" s="5" t="s">
        <v>5</v>
      </c>
      <c r="C98" s="5">
        <v>2344</v>
      </c>
      <c r="D98" s="5">
        <v>20</v>
      </c>
      <c r="E98" s="5">
        <v>5.1194539249146798E-2</v>
      </c>
      <c r="F98" s="5"/>
      <c r="G98" s="5"/>
      <c r="H98" s="5"/>
      <c r="I98" s="5"/>
      <c r="J98" s="5"/>
      <c r="K98" s="5"/>
      <c r="L98" s="5"/>
      <c r="M98" s="5"/>
      <c r="N98" s="5">
        <v>20</v>
      </c>
      <c r="O98" s="6">
        <v>5.1194539249146798E-2</v>
      </c>
      <c r="P98" s="5"/>
      <c r="R98" s="5"/>
      <c r="T98" s="5"/>
      <c r="V98" s="5"/>
    </row>
    <row r="99" spans="1:23" x14ac:dyDescent="0.25">
      <c r="A99" s="1" t="s">
        <v>285</v>
      </c>
      <c r="B99" s="5" t="s">
        <v>28</v>
      </c>
      <c r="C99" s="5">
        <v>2294</v>
      </c>
      <c r="D99" s="5">
        <v>2</v>
      </c>
      <c r="E99" s="5">
        <v>0.76634699215344404</v>
      </c>
      <c r="F99" s="5">
        <v>1</v>
      </c>
      <c r="G99" s="5">
        <v>0.22319093286835201</v>
      </c>
      <c r="H99" s="5"/>
      <c r="I99" s="5"/>
      <c r="J99" s="5"/>
      <c r="K99" s="5"/>
      <c r="L99" s="5"/>
      <c r="M99" s="5"/>
      <c r="N99" s="5">
        <v>2</v>
      </c>
      <c r="O99" s="6">
        <v>0.76634699215344404</v>
      </c>
      <c r="P99" s="5">
        <v>1</v>
      </c>
      <c r="Q99" s="6">
        <v>0.22319093286835201</v>
      </c>
      <c r="R99" s="5"/>
      <c r="T99" s="5"/>
      <c r="V99" s="5"/>
    </row>
    <row r="100" spans="1:23" x14ac:dyDescent="0.25">
      <c r="A100" s="1" t="s">
        <v>282</v>
      </c>
      <c r="B100" s="5" t="s">
        <v>348</v>
      </c>
      <c r="C100" s="5">
        <v>2268</v>
      </c>
      <c r="D100" s="5">
        <v>30</v>
      </c>
      <c r="E100" s="5">
        <v>0.89506172839506204</v>
      </c>
      <c r="F100" s="5">
        <v>15</v>
      </c>
      <c r="G100" s="5">
        <v>9.6119929453262795E-2</v>
      </c>
      <c r="H100" s="5"/>
      <c r="I100" s="5"/>
      <c r="J100" s="5"/>
      <c r="K100" s="5"/>
      <c r="L100" s="5"/>
      <c r="M100" s="5"/>
      <c r="N100" s="5">
        <v>30</v>
      </c>
      <c r="O100" s="6">
        <v>0.89506172839506204</v>
      </c>
      <c r="P100" s="5">
        <v>15</v>
      </c>
      <c r="Q100" s="6">
        <v>9.6119929453262795E-2</v>
      </c>
      <c r="R100" s="5"/>
      <c r="T100" s="5"/>
      <c r="V100" s="5"/>
    </row>
    <row r="101" spans="1:23" x14ac:dyDescent="0.25">
      <c r="A101" s="1" t="s">
        <v>283</v>
      </c>
      <c r="B101" s="5" t="s">
        <v>8</v>
      </c>
      <c r="C101" s="5">
        <v>2134</v>
      </c>
      <c r="D101" s="5">
        <v>400</v>
      </c>
      <c r="E101" s="5">
        <v>0.65510777881911897</v>
      </c>
      <c r="F101" s="5">
        <v>200</v>
      </c>
      <c r="G101" s="5">
        <v>0.32052483598875398</v>
      </c>
      <c r="H101" s="5"/>
      <c r="I101" s="5"/>
      <c r="J101" s="5"/>
      <c r="K101" s="5"/>
      <c r="L101" s="5"/>
      <c r="M101" s="5"/>
      <c r="N101" s="5">
        <v>400</v>
      </c>
      <c r="O101" s="6">
        <v>0.65510777881911897</v>
      </c>
      <c r="P101" s="5">
        <v>200</v>
      </c>
      <c r="Q101" s="6">
        <v>0.32052483598875398</v>
      </c>
      <c r="R101" s="5"/>
      <c r="T101" s="5"/>
      <c r="V101" s="5"/>
    </row>
    <row r="102" spans="1:23" x14ac:dyDescent="0.25">
      <c r="A102" s="1" t="s">
        <v>290</v>
      </c>
      <c r="B102" s="5" t="s">
        <v>8</v>
      </c>
      <c r="C102" s="5">
        <v>2018</v>
      </c>
      <c r="D102" s="5">
        <v>12.5</v>
      </c>
      <c r="E102" s="5">
        <v>0.49950445986124897</v>
      </c>
      <c r="F102" s="5">
        <v>25</v>
      </c>
      <c r="G102" s="5">
        <v>0.368681863230922</v>
      </c>
      <c r="H102" s="5">
        <v>50</v>
      </c>
      <c r="I102" s="5">
        <v>5.9464816650148702E-2</v>
      </c>
      <c r="J102" s="5"/>
      <c r="K102" s="5"/>
      <c r="L102" s="5"/>
      <c r="M102" s="5"/>
      <c r="N102" s="5">
        <v>12.5</v>
      </c>
      <c r="O102" s="6">
        <v>0.49950445986124897</v>
      </c>
      <c r="P102" s="5">
        <v>25</v>
      </c>
      <c r="Q102" s="6">
        <v>0.368681863230922</v>
      </c>
      <c r="R102" s="5">
        <v>50</v>
      </c>
      <c r="S102" s="6">
        <v>5.9464816650148702E-2</v>
      </c>
      <c r="T102" s="5"/>
      <c r="V102" s="5"/>
    </row>
    <row r="103" spans="1:23" x14ac:dyDescent="0.25">
      <c r="A103" s="1" t="s">
        <v>286</v>
      </c>
      <c r="B103" s="5" t="s">
        <v>348</v>
      </c>
      <c r="C103" s="5">
        <v>1998</v>
      </c>
      <c r="D103" s="5">
        <v>5</v>
      </c>
      <c r="E103" s="5">
        <v>0.927927927927928</v>
      </c>
      <c r="F103" s="5"/>
      <c r="G103" s="5"/>
      <c r="H103" s="5"/>
      <c r="I103" s="5"/>
      <c r="J103" s="5"/>
      <c r="K103" s="5"/>
      <c r="L103" s="5"/>
      <c r="M103" s="5"/>
      <c r="N103" s="5">
        <v>5</v>
      </c>
      <c r="O103" s="6">
        <v>0.927927927927928</v>
      </c>
      <c r="P103" s="5"/>
      <c r="R103" s="5"/>
      <c r="T103" s="5"/>
      <c r="V103" s="5"/>
    </row>
    <row r="104" spans="1:23" x14ac:dyDescent="0.25">
      <c r="A104" s="1" t="s">
        <v>374</v>
      </c>
      <c r="B104" s="5" t="s">
        <v>5</v>
      </c>
      <c r="C104" s="5">
        <v>1996</v>
      </c>
      <c r="D104" s="5">
        <v>5</v>
      </c>
      <c r="E104" s="5">
        <v>7.9158316633266501E-2</v>
      </c>
      <c r="F104" s="5">
        <v>4</v>
      </c>
      <c r="G104" s="5">
        <v>6.6132264529058099E-2</v>
      </c>
      <c r="H104" s="5">
        <v>10</v>
      </c>
      <c r="I104" s="5">
        <v>5.6112224448897803E-2</v>
      </c>
      <c r="J104" s="5"/>
      <c r="K104" s="5"/>
      <c r="L104" s="5"/>
      <c r="M104" s="5"/>
      <c r="N104" s="5">
        <v>5</v>
      </c>
      <c r="O104" s="6">
        <v>7.9158316633266501E-2</v>
      </c>
      <c r="P104" s="5">
        <v>4</v>
      </c>
      <c r="Q104" s="6">
        <v>6.6132264529058099E-2</v>
      </c>
      <c r="R104" s="5">
        <v>10</v>
      </c>
      <c r="S104" s="6">
        <v>5.6112224448897803E-2</v>
      </c>
      <c r="T104" s="5"/>
      <c r="V104" s="5"/>
    </row>
    <row r="105" spans="1:23" x14ac:dyDescent="0.25">
      <c r="A105" s="1" t="s">
        <v>293</v>
      </c>
      <c r="B105" s="5" t="s">
        <v>195</v>
      </c>
      <c r="C105" s="5">
        <v>1864</v>
      </c>
      <c r="D105" s="5">
        <v>10</v>
      </c>
      <c r="E105" s="5">
        <v>0.29399141630901299</v>
      </c>
      <c r="F105" s="5">
        <v>5</v>
      </c>
      <c r="G105" s="5">
        <v>0.1931330472103</v>
      </c>
      <c r="H105" s="5">
        <v>4</v>
      </c>
      <c r="I105" s="5">
        <v>5.90128755364807E-2</v>
      </c>
      <c r="J105" s="5">
        <v>0.2</v>
      </c>
      <c r="K105" s="5">
        <v>5.0429184549356201E-2</v>
      </c>
      <c r="L105" s="5"/>
      <c r="M105" s="5"/>
      <c r="N105" s="5">
        <v>10</v>
      </c>
      <c r="O105" s="6">
        <v>0.29399141630901299</v>
      </c>
      <c r="P105" s="5">
        <v>5</v>
      </c>
      <c r="Q105" s="6">
        <v>0.1931330472103</v>
      </c>
      <c r="R105" s="5">
        <v>4</v>
      </c>
      <c r="S105" s="6">
        <v>5.90128755364807E-2</v>
      </c>
      <c r="T105" s="5">
        <v>0.2</v>
      </c>
      <c r="U105" s="6">
        <v>5.0429184549356201E-2</v>
      </c>
      <c r="V105" s="5"/>
    </row>
    <row r="106" spans="1:23" x14ac:dyDescent="0.25">
      <c r="A106" s="1" t="s">
        <v>371</v>
      </c>
      <c r="B106" s="5" t="s">
        <v>352</v>
      </c>
      <c r="C106" s="5">
        <v>1768</v>
      </c>
      <c r="D106" s="5">
        <v>1000</v>
      </c>
      <c r="E106" s="5">
        <v>0.19683257918552</v>
      </c>
      <c r="F106" s="5">
        <v>500</v>
      </c>
      <c r="G106" s="5">
        <v>0.17194570135746601</v>
      </c>
      <c r="H106" s="5">
        <v>800</v>
      </c>
      <c r="I106" s="5">
        <v>0.10294117647058799</v>
      </c>
      <c r="J106" s="5">
        <v>700</v>
      </c>
      <c r="K106" s="5">
        <v>5.3167420814479602E-2</v>
      </c>
      <c r="L106" s="5"/>
      <c r="M106" s="5"/>
      <c r="N106" s="5">
        <v>1000</v>
      </c>
      <c r="O106" s="6">
        <v>0.19683257918552</v>
      </c>
      <c r="P106" s="5">
        <v>500</v>
      </c>
      <c r="Q106" s="6">
        <v>0.17194570135746601</v>
      </c>
      <c r="R106" s="5">
        <v>800</v>
      </c>
      <c r="S106" s="6">
        <v>0.10294117647058799</v>
      </c>
      <c r="T106" s="5">
        <v>700</v>
      </c>
      <c r="U106" s="6">
        <v>5.3167420814479602E-2</v>
      </c>
      <c r="V106" s="5"/>
    </row>
    <row r="107" spans="1:23" x14ac:dyDescent="0.25">
      <c r="A107" s="1" t="s">
        <v>300</v>
      </c>
      <c r="B107" s="5" t="s">
        <v>195</v>
      </c>
      <c r="C107" s="5">
        <v>1686</v>
      </c>
      <c r="D107" s="5">
        <v>2</v>
      </c>
      <c r="E107" s="5">
        <v>0.30486358244365402</v>
      </c>
      <c r="F107" s="5">
        <v>1</v>
      </c>
      <c r="G107" s="5">
        <v>0.29062870699881399</v>
      </c>
      <c r="H107" s="5">
        <v>40</v>
      </c>
      <c r="I107" s="5">
        <v>0.125741399762752</v>
      </c>
      <c r="J107" s="5">
        <v>20</v>
      </c>
      <c r="K107" s="5">
        <v>6.0498220640569401E-2</v>
      </c>
      <c r="L107" s="5"/>
      <c r="M107" s="5"/>
      <c r="N107" s="5">
        <v>2</v>
      </c>
      <c r="O107" s="6">
        <v>0.30486358244365402</v>
      </c>
      <c r="P107" s="5">
        <v>1</v>
      </c>
      <c r="Q107" s="6">
        <v>0.29062870699881399</v>
      </c>
      <c r="R107" s="5">
        <v>40</v>
      </c>
      <c r="S107" s="6">
        <v>0.125741399762752</v>
      </c>
      <c r="T107" s="5">
        <v>20</v>
      </c>
      <c r="U107" s="6">
        <v>6.0498220640569401E-2</v>
      </c>
      <c r="V107" s="5"/>
    </row>
    <row r="108" spans="1:23" x14ac:dyDescent="0.25">
      <c r="A108" s="1" t="s">
        <v>295</v>
      </c>
      <c r="B108" s="5" t="s">
        <v>3</v>
      </c>
      <c r="C108" s="5">
        <v>1580</v>
      </c>
      <c r="D108" s="5">
        <v>250</v>
      </c>
      <c r="E108" s="5">
        <v>0.96582278481012696</v>
      </c>
      <c r="F108" s="5"/>
      <c r="G108" s="5"/>
      <c r="H108" s="5"/>
      <c r="I108" s="5"/>
      <c r="J108" s="5"/>
      <c r="K108" s="5"/>
      <c r="L108" s="5"/>
      <c r="M108" s="5"/>
      <c r="N108" s="5">
        <v>250</v>
      </c>
      <c r="O108" s="6">
        <v>0.96582278481012696</v>
      </c>
      <c r="P108" s="5"/>
      <c r="R108" s="5"/>
      <c r="T108" s="5"/>
      <c r="V108" s="5"/>
    </row>
    <row r="109" spans="1:23" x14ac:dyDescent="0.25">
      <c r="A109" s="1" t="s">
        <v>265</v>
      </c>
      <c r="B109" s="5" t="s">
        <v>3</v>
      </c>
      <c r="C109" s="5">
        <v>1576</v>
      </c>
      <c r="D109" s="5">
        <v>0.2</v>
      </c>
      <c r="E109" s="5">
        <v>0.30456852791878197</v>
      </c>
      <c r="F109" s="5">
        <v>0.4</v>
      </c>
      <c r="G109" s="5">
        <v>0.25380710659898498</v>
      </c>
      <c r="H109" s="5">
        <v>200</v>
      </c>
      <c r="I109" s="5">
        <v>0.12563451776649701</v>
      </c>
      <c r="J109" s="5">
        <v>400</v>
      </c>
      <c r="K109" s="5">
        <v>5.2030456852791902E-2</v>
      </c>
      <c r="L109" s="5">
        <v>0.5</v>
      </c>
      <c r="M109" s="5">
        <v>5.0761421319797002E-2</v>
      </c>
      <c r="N109" s="5">
        <v>0.2</v>
      </c>
      <c r="O109" s="6">
        <v>0.30456852791878197</v>
      </c>
      <c r="P109" s="5">
        <v>0.4</v>
      </c>
      <c r="Q109" s="6">
        <v>0.25380710659898498</v>
      </c>
      <c r="R109" s="5">
        <v>200</v>
      </c>
      <c r="S109" s="6">
        <v>0.12563451776649701</v>
      </c>
      <c r="T109" s="5">
        <v>400</v>
      </c>
      <c r="U109" s="6">
        <v>5.2030456852791902E-2</v>
      </c>
      <c r="V109" s="5">
        <v>0.5</v>
      </c>
      <c r="W109" s="6">
        <v>5.0761421319797002E-2</v>
      </c>
    </row>
    <row r="110" spans="1:23" x14ac:dyDescent="0.25">
      <c r="A110" s="1" t="s">
        <v>308</v>
      </c>
      <c r="B110" s="5" t="s">
        <v>8</v>
      </c>
      <c r="C110" s="5">
        <v>1566</v>
      </c>
      <c r="D110" s="5">
        <v>0.04</v>
      </c>
      <c r="E110" s="5">
        <v>0.454661558109834</v>
      </c>
      <c r="F110" s="5">
        <v>0.08</v>
      </c>
      <c r="G110" s="5">
        <v>0.173690932311622</v>
      </c>
      <c r="H110" s="5">
        <v>0.1</v>
      </c>
      <c r="I110" s="5">
        <v>9.7062579821200506E-2</v>
      </c>
      <c r="J110" s="5">
        <v>0.4</v>
      </c>
      <c r="K110" s="5">
        <v>5.3639846743295E-2</v>
      </c>
      <c r="L110" s="5"/>
      <c r="M110" s="5"/>
      <c r="N110" s="5">
        <v>0.04</v>
      </c>
      <c r="O110" s="6">
        <v>0.454661558109834</v>
      </c>
      <c r="P110" s="5">
        <v>0.08</v>
      </c>
      <c r="Q110" s="6">
        <v>0.173690932311622</v>
      </c>
      <c r="R110" s="5">
        <v>0.1</v>
      </c>
      <c r="S110" s="6">
        <v>9.7062579821200506E-2</v>
      </c>
      <c r="T110" s="5">
        <v>0.4</v>
      </c>
      <c r="U110" s="6">
        <v>5.3639846743295E-2</v>
      </c>
      <c r="V110" s="5"/>
    </row>
    <row r="111" spans="1:23" x14ac:dyDescent="0.25">
      <c r="A111" s="1" t="s">
        <v>292</v>
      </c>
      <c r="B111" s="5" t="s">
        <v>348</v>
      </c>
      <c r="C111" s="5">
        <v>1402</v>
      </c>
      <c r="D111" s="5">
        <v>2</v>
      </c>
      <c r="E111" s="5">
        <v>0.29814550641940102</v>
      </c>
      <c r="F111" s="5">
        <v>4</v>
      </c>
      <c r="G111" s="5">
        <v>0.182596291012839</v>
      </c>
      <c r="H111" s="5">
        <v>1</v>
      </c>
      <c r="I111" s="5">
        <v>0.17403708987161201</v>
      </c>
      <c r="J111" s="5">
        <v>3</v>
      </c>
      <c r="K111" s="5">
        <v>9.7004279600570606E-2</v>
      </c>
      <c r="L111" s="5">
        <v>6</v>
      </c>
      <c r="M111" s="5">
        <v>5.9914407988587701E-2</v>
      </c>
      <c r="N111" s="5">
        <v>2</v>
      </c>
      <c r="O111" s="6">
        <v>0.29814550641940102</v>
      </c>
      <c r="P111" s="5">
        <v>4</v>
      </c>
      <c r="Q111" s="6">
        <v>0.182596291012839</v>
      </c>
      <c r="R111" s="5">
        <v>1</v>
      </c>
      <c r="S111" s="6">
        <v>0.17403708987161201</v>
      </c>
      <c r="T111" s="5">
        <v>3</v>
      </c>
      <c r="U111" s="6">
        <v>9.7004279600570606E-2</v>
      </c>
      <c r="V111" s="5">
        <v>6</v>
      </c>
      <c r="W111" s="6">
        <v>5.9914407988587701E-2</v>
      </c>
    </row>
    <row r="112" spans="1:23" x14ac:dyDescent="0.25">
      <c r="A112" s="1" t="s">
        <v>291</v>
      </c>
      <c r="B112" s="5" t="s">
        <v>348</v>
      </c>
      <c r="C112" s="5">
        <v>1348</v>
      </c>
      <c r="D112" s="5">
        <v>10</v>
      </c>
      <c r="E112" s="5">
        <v>0.69436201780415396</v>
      </c>
      <c r="F112" s="5">
        <v>5</v>
      </c>
      <c r="G112" s="5">
        <v>0.120178041543027</v>
      </c>
      <c r="H112" s="5"/>
      <c r="I112" s="5"/>
      <c r="J112" s="5"/>
      <c r="K112" s="5"/>
      <c r="L112" s="5"/>
      <c r="M112" s="5"/>
      <c r="N112" s="5">
        <v>10</v>
      </c>
      <c r="O112" s="6">
        <v>0.69436201780415396</v>
      </c>
      <c r="P112" s="5">
        <v>5</v>
      </c>
      <c r="Q112" s="6">
        <v>0.120178041543027</v>
      </c>
      <c r="R112" s="5"/>
      <c r="T112" s="5"/>
      <c r="V112" s="5"/>
    </row>
    <row r="113" spans="1:23" x14ac:dyDescent="0.25">
      <c r="A113" s="1" t="s">
        <v>296</v>
      </c>
      <c r="B113" s="5" t="s">
        <v>8</v>
      </c>
      <c r="C113" s="5">
        <v>1296</v>
      </c>
      <c r="D113" s="5">
        <v>80</v>
      </c>
      <c r="E113" s="5">
        <v>0.88271604938271597</v>
      </c>
      <c r="F113" s="5"/>
      <c r="G113" s="5"/>
      <c r="H113" s="5"/>
      <c r="I113" s="5"/>
      <c r="J113" s="5"/>
      <c r="K113" s="5"/>
      <c r="L113" s="5"/>
      <c r="M113" s="5"/>
      <c r="N113" s="5">
        <v>80</v>
      </c>
      <c r="O113" s="6">
        <v>0.88271604938271597</v>
      </c>
      <c r="P113" s="5"/>
      <c r="R113" s="5"/>
      <c r="T113" s="5"/>
      <c r="V113" s="5"/>
    </row>
    <row r="114" spans="1:23" x14ac:dyDescent="0.25">
      <c r="A114" s="1" t="s">
        <v>287</v>
      </c>
      <c r="B114" s="5" t="s">
        <v>28</v>
      </c>
      <c r="C114" s="5">
        <v>1232</v>
      </c>
      <c r="D114" s="5">
        <v>1</v>
      </c>
      <c r="E114" s="5">
        <v>0.35876623376623401</v>
      </c>
      <c r="F114" s="5">
        <v>0.5</v>
      </c>
      <c r="G114" s="5">
        <v>0.13961038961038999</v>
      </c>
      <c r="H114" s="5">
        <v>0.2</v>
      </c>
      <c r="I114" s="5">
        <v>0.12012987012987</v>
      </c>
      <c r="J114" s="5">
        <v>0.1</v>
      </c>
      <c r="K114" s="5">
        <v>0.103896103896104</v>
      </c>
      <c r="L114" s="5">
        <v>0.3</v>
      </c>
      <c r="M114" s="5">
        <v>6.1688311688311702E-2</v>
      </c>
      <c r="N114" s="5">
        <v>1</v>
      </c>
      <c r="O114" s="6">
        <v>0.35876623376623401</v>
      </c>
      <c r="P114" s="5">
        <v>0.5</v>
      </c>
      <c r="Q114" s="6">
        <v>0.13961038961038999</v>
      </c>
      <c r="R114" s="5">
        <v>0.2</v>
      </c>
      <c r="S114" s="6">
        <v>0.12012987012987</v>
      </c>
      <c r="T114" s="5">
        <v>0.1</v>
      </c>
      <c r="U114" s="6">
        <v>0.103896103896104</v>
      </c>
      <c r="V114" s="5">
        <v>0.3</v>
      </c>
      <c r="W114" s="6">
        <v>6.1688311688311702E-2</v>
      </c>
    </row>
    <row r="115" spans="1:23" x14ac:dyDescent="0.25">
      <c r="A115" s="1" t="s">
        <v>294</v>
      </c>
      <c r="B115" s="5" t="s">
        <v>8</v>
      </c>
      <c r="C115" s="5">
        <v>1226</v>
      </c>
      <c r="D115" s="5">
        <v>75</v>
      </c>
      <c r="E115" s="5">
        <v>0.49755301794453499</v>
      </c>
      <c r="F115" s="5">
        <v>100</v>
      </c>
      <c r="G115" s="5">
        <v>0.24469820554649299</v>
      </c>
      <c r="H115" s="5">
        <v>50</v>
      </c>
      <c r="I115" s="5">
        <v>0.159869494290375</v>
      </c>
      <c r="J115" s="5"/>
      <c r="K115" s="5"/>
      <c r="L115" s="5"/>
      <c r="M115" s="5"/>
      <c r="N115" s="5">
        <v>75</v>
      </c>
      <c r="O115" s="6">
        <v>0.49755301794453499</v>
      </c>
      <c r="P115" s="5">
        <v>100</v>
      </c>
      <c r="Q115" s="6">
        <v>0.24469820554649299</v>
      </c>
      <c r="R115" s="5">
        <v>50</v>
      </c>
      <c r="S115" s="6">
        <v>0.159869494290375</v>
      </c>
      <c r="T115" s="5"/>
      <c r="V115" s="5"/>
    </row>
    <row r="116" spans="1:23" x14ac:dyDescent="0.25">
      <c r="A116" s="1" t="s">
        <v>373</v>
      </c>
      <c r="B116" s="5" t="s">
        <v>6</v>
      </c>
      <c r="C116" s="5">
        <v>1194</v>
      </c>
      <c r="D116" s="5">
        <v>2</v>
      </c>
      <c r="E116" s="5">
        <v>0.33500837520937998</v>
      </c>
      <c r="F116" s="5">
        <v>4</v>
      </c>
      <c r="G116" s="5">
        <v>0.182579564489112</v>
      </c>
      <c r="H116" s="5">
        <v>3</v>
      </c>
      <c r="I116" s="5">
        <v>0.142378559463987</v>
      </c>
      <c r="J116" s="5">
        <v>1</v>
      </c>
      <c r="K116" s="5">
        <v>0.12562814070351799</v>
      </c>
      <c r="L116" s="5">
        <v>10</v>
      </c>
      <c r="M116" s="5">
        <v>6.0301507537688398E-2</v>
      </c>
      <c r="N116" s="5">
        <v>2</v>
      </c>
      <c r="O116" s="6">
        <v>0.33500837520937998</v>
      </c>
      <c r="P116" s="5">
        <v>4</v>
      </c>
      <c r="Q116" s="6">
        <v>0.182579564489112</v>
      </c>
      <c r="R116" s="5">
        <v>3</v>
      </c>
      <c r="S116" s="6">
        <v>0.142378559463987</v>
      </c>
      <c r="T116" s="5">
        <v>1</v>
      </c>
      <c r="U116" s="6">
        <v>0.12562814070351799</v>
      </c>
      <c r="V116" s="5">
        <v>10</v>
      </c>
      <c r="W116" s="6">
        <v>6.0301507537688398E-2</v>
      </c>
    </row>
    <row r="117" spans="1:23" x14ac:dyDescent="0.25">
      <c r="A117" s="1" t="s">
        <v>381</v>
      </c>
      <c r="B117" s="5" t="s">
        <v>5</v>
      </c>
      <c r="C117" s="5">
        <v>1174</v>
      </c>
      <c r="D117" s="5">
        <v>0.5</v>
      </c>
      <c r="E117" s="5">
        <v>0.12095400340715499</v>
      </c>
      <c r="F117" s="5">
        <v>1</v>
      </c>
      <c r="G117" s="5">
        <v>9.0289608177172104E-2</v>
      </c>
      <c r="H117" s="5">
        <v>0.3</v>
      </c>
      <c r="I117" s="5">
        <v>7.3253833049403694E-2</v>
      </c>
      <c r="J117" s="5">
        <v>2</v>
      </c>
      <c r="K117" s="5">
        <v>5.9625212947189102E-2</v>
      </c>
      <c r="L117" s="5">
        <v>0.25</v>
      </c>
      <c r="M117" s="5">
        <v>5.2810902896081799E-2</v>
      </c>
      <c r="N117" s="5">
        <v>0.5</v>
      </c>
      <c r="O117" s="6">
        <v>0.12095400340715499</v>
      </c>
      <c r="P117" s="5">
        <v>1</v>
      </c>
      <c r="Q117" s="6">
        <v>9.0289608177172104E-2</v>
      </c>
      <c r="R117" s="5">
        <v>0.3</v>
      </c>
      <c r="S117" s="6">
        <v>7.3253833049403694E-2</v>
      </c>
      <c r="T117" s="5">
        <v>2</v>
      </c>
      <c r="U117" s="6">
        <v>5.9625212947189102E-2</v>
      </c>
      <c r="V117" s="5">
        <v>0.25</v>
      </c>
      <c r="W117" s="6">
        <v>5.2810902896081799E-2</v>
      </c>
    </row>
    <row r="118" spans="1:23" x14ac:dyDescent="0.25">
      <c r="A118" s="1" t="s">
        <v>299</v>
      </c>
      <c r="B118" s="5" t="s">
        <v>8</v>
      </c>
      <c r="C118" s="5">
        <v>1166</v>
      </c>
      <c r="D118" s="5">
        <v>150</v>
      </c>
      <c r="E118" s="5">
        <v>0.69468267581475096</v>
      </c>
      <c r="F118" s="5">
        <v>300</v>
      </c>
      <c r="G118" s="5">
        <v>0.137221269296741</v>
      </c>
      <c r="H118" s="5">
        <v>900</v>
      </c>
      <c r="I118" s="5">
        <v>6.6895368782161194E-2</v>
      </c>
      <c r="J118" s="5"/>
      <c r="K118" s="5"/>
      <c r="L118" s="5"/>
      <c r="M118" s="5"/>
      <c r="N118" s="5">
        <v>150</v>
      </c>
      <c r="O118" s="6">
        <v>0.69468267581475096</v>
      </c>
      <c r="P118" s="5">
        <v>300</v>
      </c>
      <c r="Q118" s="6">
        <v>0.137221269296741</v>
      </c>
      <c r="R118" s="5">
        <v>900</v>
      </c>
      <c r="S118" s="6">
        <v>6.6895368782161194E-2</v>
      </c>
      <c r="T118" s="5"/>
      <c r="V118" s="5"/>
    </row>
    <row r="119" spans="1:23" x14ac:dyDescent="0.25">
      <c r="A119" s="1" t="s">
        <v>303</v>
      </c>
      <c r="B119" s="5" t="s">
        <v>179</v>
      </c>
      <c r="C119" s="5">
        <v>1154</v>
      </c>
      <c r="D119" s="5">
        <v>5</v>
      </c>
      <c r="E119" s="5">
        <v>0.29982668977469701</v>
      </c>
      <c r="F119" s="5">
        <v>3</v>
      </c>
      <c r="G119" s="5">
        <v>0.21663778162911601</v>
      </c>
      <c r="H119" s="5">
        <v>2</v>
      </c>
      <c r="I119" s="5">
        <v>8.8388214904679394E-2</v>
      </c>
      <c r="J119" s="5">
        <v>4</v>
      </c>
      <c r="K119" s="5">
        <v>8.6655112651646493E-2</v>
      </c>
      <c r="L119" s="5">
        <v>1</v>
      </c>
      <c r="M119" s="5">
        <v>6.4124783362218399E-2</v>
      </c>
      <c r="N119" s="5">
        <v>5</v>
      </c>
      <c r="O119" s="6">
        <v>0.29982668977469701</v>
      </c>
      <c r="P119" s="5">
        <v>3</v>
      </c>
      <c r="Q119" s="6">
        <v>0.21663778162911601</v>
      </c>
      <c r="R119" s="5">
        <v>2</v>
      </c>
      <c r="S119" s="6">
        <v>8.8388214904679394E-2</v>
      </c>
      <c r="T119" s="5">
        <v>4</v>
      </c>
      <c r="U119" s="6">
        <v>8.6655112651646493E-2</v>
      </c>
      <c r="V119" s="5">
        <v>1</v>
      </c>
      <c r="W119" s="6">
        <v>6.4124783362218399E-2</v>
      </c>
    </row>
    <row r="120" spans="1:23" x14ac:dyDescent="0.25">
      <c r="A120" s="1" t="s">
        <v>368</v>
      </c>
      <c r="B120" s="5" t="s">
        <v>5</v>
      </c>
      <c r="C120" s="5">
        <v>1116</v>
      </c>
      <c r="D120" s="5">
        <v>50</v>
      </c>
      <c r="E120" s="5">
        <v>0.25268817204301097</v>
      </c>
      <c r="F120" s="5">
        <v>100</v>
      </c>
      <c r="G120" s="5">
        <v>0.132616487455197</v>
      </c>
      <c r="H120" s="5">
        <v>25</v>
      </c>
      <c r="I120" s="5">
        <v>5.1971326164874598E-2</v>
      </c>
      <c r="J120" s="5"/>
      <c r="K120" s="5"/>
      <c r="L120" s="5"/>
      <c r="M120" s="5"/>
      <c r="N120" s="5">
        <v>50</v>
      </c>
      <c r="O120" s="6">
        <v>0.25268817204301097</v>
      </c>
      <c r="P120" s="5">
        <v>100</v>
      </c>
      <c r="Q120" s="6">
        <v>0.132616487455197</v>
      </c>
      <c r="R120" s="5">
        <v>25</v>
      </c>
      <c r="S120" s="6">
        <v>5.1971326164874598E-2</v>
      </c>
      <c r="T120" s="5"/>
      <c r="V120" s="5"/>
    </row>
    <row r="121" spans="1:23" x14ac:dyDescent="0.25">
      <c r="A121" s="1" t="s">
        <v>297</v>
      </c>
      <c r="B121" s="5" t="s">
        <v>8</v>
      </c>
      <c r="C121" s="5">
        <v>1110</v>
      </c>
      <c r="D121" s="5">
        <v>1000</v>
      </c>
      <c r="E121" s="5">
        <v>0.54954954954955004</v>
      </c>
      <c r="F121" s="5">
        <v>500</v>
      </c>
      <c r="G121" s="5">
        <v>0.36756756756756798</v>
      </c>
      <c r="H121" s="5"/>
      <c r="I121" s="5"/>
      <c r="J121" s="5"/>
      <c r="K121" s="5"/>
      <c r="L121" s="5"/>
      <c r="M121" s="5"/>
      <c r="N121" s="5">
        <v>1000</v>
      </c>
      <c r="O121" s="6">
        <v>0.54954954954955004</v>
      </c>
      <c r="P121" s="5">
        <v>500</v>
      </c>
      <c r="Q121" s="6">
        <v>0.36756756756756798</v>
      </c>
      <c r="R121" s="5"/>
      <c r="T121" s="5"/>
      <c r="V121" s="5"/>
    </row>
    <row r="122" spans="1:23" x14ac:dyDescent="0.25">
      <c r="A122" s="1" t="s">
        <v>309</v>
      </c>
      <c r="B122" s="5" t="s">
        <v>348</v>
      </c>
      <c r="C122" s="5">
        <v>1098</v>
      </c>
      <c r="D122" s="5">
        <v>5</v>
      </c>
      <c r="E122" s="5">
        <v>0.41712204007286002</v>
      </c>
      <c r="F122" s="5">
        <v>3</v>
      </c>
      <c r="G122" s="5">
        <v>0.22222222222222199</v>
      </c>
      <c r="H122" s="5">
        <v>2</v>
      </c>
      <c r="I122" s="5">
        <v>0.162112932604736</v>
      </c>
      <c r="J122" s="5">
        <v>4</v>
      </c>
      <c r="K122" s="5">
        <v>6.9216757741347903E-2</v>
      </c>
      <c r="L122" s="5"/>
      <c r="M122" s="5"/>
      <c r="N122" s="5">
        <v>5</v>
      </c>
      <c r="O122" s="6">
        <v>0.41712204007286002</v>
      </c>
      <c r="P122" s="5">
        <v>3</v>
      </c>
      <c r="Q122" s="6">
        <v>0.22222222222222199</v>
      </c>
      <c r="R122" s="5">
        <v>2</v>
      </c>
      <c r="S122" s="6">
        <v>0.162112932604736</v>
      </c>
      <c r="T122" s="5">
        <v>4</v>
      </c>
      <c r="U122" s="6">
        <v>6.9216757741347903E-2</v>
      </c>
      <c r="V122" s="5"/>
    </row>
    <row r="123" spans="1:23" x14ac:dyDescent="0.25">
      <c r="A123" s="1" t="s">
        <v>301</v>
      </c>
      <c r="B123" s="5" t="s">
        <v>8</v>
      </c>
      <c r="C123" s="5">
        <v>834</v>
      </c>
      <c r="D123" s="5">
        <v>6.25</v>
      </c>
      <c r="E123" s="5">
        <v>0.48681055155875302</v>
      </c>
      <c r="F123" s="5">
        <v>12.5</v>
      </c>
      <c r="G123" s="5">
        <v>0.35731414868105499</v>
      </c>
      <c r="H123" s="5">
        <v>25</v>
      </c>
      <c r="I123" s="5">
        <v>0.107913669064748</v>
      </c>
      <c r="J123" s="5"/>
      <c r="K123" s="5"/>
      <c r="L123" s="5"/>
      <c r="M123" s="5"/>
      <c r="N123" s="5">
        <v>6.25</v>
      </c>
      <c r="O123" s="6">
        <v>0.48681055155875302</v>
      </c>
      <c r="P123" s="5">
        <v>12.5</v>
      </c>
      <c r="Q123" s="6">
        <v>0.35731414868105499</v>
      </c>
      <c r="R123" s="5">
        <v>25</v>
      </c>
      <c r="S123" s="6">
        <v>0.107913669064748</v>
      </c>
      <c r="T123" s="5"/>
      <c r="V123" s="5"/>
    </row>
    <row r="124" spans="1:23" x14ac:dyDescent="0.25">
      <c r="A124" s="1" t="s">
        <v>359</v>
      </c>
      <c r="B124" s="5" t="s">
        <v>178</v>
      </c>
      <c r="C124" s="5">
        <v>810</v>
      </c>
      <c r="D124" s="5">
        <v>1</v>
      </c>
      <c r="E124" s="5">
        <v>0.49382716049382702</v>
      </c>
      <c r="F124" s="5">
        <v>0.5</v>
      </c>
      <c r="G124" s="5">
        <v>0.35555555555555601</v>
      </c>
      <c r="H124" s="5"/>
      <c r="I124" s="5"/>
      <c r="J124" s="5"/>
      <c r="K124" s="5"/>
      <c r="L124" s="5"/>
      <c r="M124" s="5"/>
      <c r="N124" s="5">
        <v>1</v>
      </c>
      <c r="O124" s="6">
        <v>0.49382716049382702</v>
      </c>
      <c r="P124" s="5">
        <v>0.5</v>
      </c>
      <c r="Q124" s="6">
        <v>0.35555555555555601</v>
      </c>
      <c r="R124" s="5"/>
      <c r="T124" s="5"/>
      <c r="V124" s="5"/>
    </row>
    <row r="125" spans="1:23" x14ac:dyDescent="0.25">
      <c r="A125" s="1" t="s">
        <v>383</v>
      </c>
      <c r="B125" s="5" t="s">
        <v>357</v>
      </c>
      <c r="C125" s="5">
        <v>760</v>
      </c>
      <c r="D125" s="5">
        <v>40</v>
      </c>
      <c r="E125" s="5">
        <v>0.307894736842105</v>
      </c>
      <c r="F125" s="5">
        <v>20</v>
      </c>
      <c r="G125" s="5">
        <v>0.05</v>
      </c>
      <c r="H125" s="5"/>
      <c r="I125" s="5"/>
      <c r="J125" s="5"/>
      <c r="K125" s="5"/>
      <c r="L125" s="5"/>
      <c r="M125" s="5"/>
      <c r="N125" s="5">
        <v>40</v>
      </c>
      <c r="O125" s="6">
        <v>0.307894736842105</v>
      </c>
      <c r="P125" s="5">
        <v>20</v>
      </c>
      <c r="Q125" s="6">
        <v>0.05</v>
      </c>
      <c r="R125" s="5"/>
      <c r="T125" s="5"/>
      <c r="V125" s="5"/>
    </row>
    <row r="126" spans="1:23" x14ac:dyDescent="0.25">
      <c r="A126" s="1" t="s">
        <v>369</v>
      </c>
      <c r="B126" s="5" t="s">
        <v>351</v>
      </c>
      <c r="C126" s="5">
        <v>692</v>
      </c>
      <c r="D126" s="5">
        <v>1</v>
      </c>
      <c r="E126" s="5">
        <v>0.19364161849711001</v>
      </c>
      <c r="F126" s="5">
        <v>0.5</v>
      </c>
      <c r="G126" s="5">
        <v>9.2485549132948E-2</v>
      </c>
      <c r="H126" s="5">
        <v>2</v>
      </c>
      <c r="I126" s="5">
        <v>8.6705202312138699E-2</v>
      </c>
      <c r="J126" s="5">
        <v>0.7</v>
      </c>
      <c r="K126" s="5">
        <v>8.3815028901734104E-2</v>
      </c>
      <c r="L126" s="5"/>
      <c r="M126" s="5"/>
      <c r="N126" s="5">
        <v>1</v>
      </c>
      <c r="O126" s="6">
        <v>0.19364161849711001</v>
      </c>
      <c r="P126" s="5">
        <v>0.5</v>
      </c>
      <c r="Q126" s="6">
        <v>9.2485549132948E-2</v>
      </c>
      <c r="R126" s="5">
        <v>2</v>
      </c>
      <c r="S126" s="6">
        <v>8.6705202312138699E-2</v>
      </c>
      <c r="T126" s="5">
        <v>0.7</v>
      </c>
      <c r="U126" s="6">
        <v>8.3815028901734104E-2</v>
      </c>
      <c r="V126" s="5"/>
    </row>
    <row r="127" spans="1:23" x14ac:dyDescent="0.25">
      <c r="A127" s="1" t="s">
        <v>304</v>
      </c>
      <c r="B127" s="5" t="s">
        <v>8</v>
      </c>
      <c r="C127" s="5">
        <v>680</v>
      </c>
      <c r="D127" s="5">
        <v>1</v>
      </c>
      <c r="E127" s="5">
        <v>0.629411764705882</v>
      </c>
      <c r="F127" s="5">
        <v>0.5</v>
      </c>
      <c r="G127" s="5">
        <v>0.34705882352941197</v>
      </c>
      <c r="H127" s="5"/>
      <c r="I127" s="5"/>
      <c r="J127" s="5"/>
      <c r="K127" s="5"/>
      <c r="L127" s="5"/>
      <c r="M127" s="5"/>
      <c r="N127" s="5">
        <v>1</v>
      </c>
      <c r="O127" s="6">
        <v>0.629411764705882</v>
      </c>
      <c r="P127" s="5">
        <v>0.5</v>
      </c>
      <c r="Q127" s="6">
        <v>0.34705882352941197</v>
      </c>
      <c r="R127" s="5"/>
      <c r="T127" s="5"/>
      <c r="V127" s="5"/>
    </row>
    <row r="128" spans="1:23" x14ac:dyDescent="0.25">
      <c r="A128" s="1" t="s">
        <v>302</v>
      </c>
      <c r="B128" s="5" t="s">
        <v>8</v>
      </c>
      <c r="C128" s="5">
        <v>668</v>
      </c>
      <c r="D128" s="5">
        <v>1000</v>
      </c>
      <c r="E128" s="5">
        <v>0.72754491017964096</v>
      </c>
      <c r="F128" s="5">
        <v>500</v>
      </c>
      <c r="G128" s="5">
        <v>0.15269461077844301</v>
      </c>
      <c r="H128" s="5">
        <v>2000</v>
      </c>
      <c r="I128" s="5">
        <v>6.2874251497005998E-2</v>
      </c>
      <c r="J128" s="5"/>
      <c r="K128" s="5"/>
      <c r="L128" s="5"/>
      <c r="M128" s="5"/>
      <c r="N128" s="5">
        <v>1000</v>
      </c>
      <c r="O128" s="6">
        <v>0.72754491017964096</v>
      </c>
      <c r="P128" s="5">
        <v>500</v>
      </c>
      <c r="Q128" s="6">
        <v>0.15269461077844301</v>
      </c>
      <c r="R128" s="5">
        <v>2000</v>
      </c>
      <c r="S128" s="6">
        <v>6.2874251497005998E-2</v>
      </c>
      <c r="T128" s="5"/>
      <c r="V128" s="5"/>
    </row>
    <row r="129" spans="1:23" x14ac:dyDescent="0.25">
      <c r="A129" s="1" t="s">
        <v>393</v>
      </c>
      <c r="B129" s="5" t="s">
        <v>5</v>
      </c>
      <c r="C129" s="5">
        <v>668</v>
      </c>
      <c r="D129" s="5">
        <v>0.5</v>
      </c>
      <c r="E129" s="5">
        <v>0.17664670658682599</v>
      </c>
      <c r="F129" s="5">
        <v>1</v>
      </c>
      <c r="G129" s="5">
        <v>0.13772455089820401</v>
      </c>
      <c r="H129" s="5">
        <v>0.8</v>
      </c>
      <c r="I129" s="5">
        <v>0.122754491017964</v>
      </c>
      <c r="J129" s="5">
        <v>0.6</v>
      </c>
      <c r="K129" s="5">
        <v>6.5868263473053898E-2</v>
      </c>
      <c r="L129" s="5">
        <v>0.7</v>
      </c>
      <c r="M129" s="5">
        <v>5.9880239520958098E-2</v>
      </c>
      <c r="N129" s="5">
        <v>0.5</v>
      </c>
      <c r="O129" s="6">
        <v>0.17664670658682599</v>
      </c>
      <c r="P129" s="5">
        <v>1</v>
      </c>
      <c r="Q129" s="6">
        <v>0.13772455089820401</v>
      </c>
      <c r="R129" s="5">
        <v>0.8</v>
      </c>
      <c r="S129" s="6">
        <v>0.122754491017964</v>
      </c>
      <c r="T129" s="5">
        <v>0.6</v>
      </c>
      <c r="U129" s="6">
        <v>6.5868263473053898E-2</v>
      </c>
      <c r="V129" s="5">
        <v>0.7</v>
      </c>
      <c r="W129" s="6">
        <v>5.9880239520958098E-2</v>
      </c>
    </row>
    <row r="130" spans="1:23" x14ac:dyDescent="0.25">
      <c r="A130" s="1" t="s">
        <v>391</v>
      </c>
      <c r="B130" s="5" t="s">
        <v>348</v>
      </c>
      <c r="C130" s="5">
        <v>598</v>
      </c>
      <c r="D130" s="5">
        <v>100</v>
      </c>
      <c r="E130" s="5">
        <v>0.65551839464882899</v>
      </c>
      <c r="F130" s="5">
        <v>1</v>
      </c>
      <c r="G130" s="5">
        <v>0.20735785953177299</v>
      </c>
      <c r="H130" s="5">
        <v>10</v>
      </c>
      <c r="I130" s="5">
        <v>5.0167224080267601E-2</v>
      </c>
      <c r="J130" s="5"/>
      <c r="K130" s="5"/>
      <c r="L130" s="5"/>
      <c r="M130" s="5"/>
      <c r="N130" s="5">
        <v>100</v>
      </c>
      <c r="O130" s="6">
        <v>0.65551839464882899</v>
      </c>
      <c r="P130" s="5">
        <v>1</v>
      </c>
      <c r="Q130" s="6">
        <v>0.20735785953177299</v>
      </c>
      <c r="R130" s="5">
        <v>10</v>
      </c>
      <c r="S130" s="6">
        <v>5.0167224080267601E-2</v>
      </c>
      <c r="T130" s="5"/>
      <c r="V130" s="5"/>
    </row>
    <row r="131" spans="1:23" x14ac:dyDescent="0.25">
      <c r="A131" s="1" t="s">
        <v>306</v>
      </c>
      <c r="B131" s="5" t="s">
        <v>347</v>
      </c>
      <c r="C131" s="5">
        <v>580</v>
      </c>
      <c r="D131" s="5">
        <v>2</v>
      </c>
      <c r="E131" s="5">
        <v>0.59655172413793101</v>
      </c>
      <c r="F131" s="5">
        <v>4</v>
      </c>
      <c r="G131" s="5">
        <v>0.27241379310344799</v>
      </c>
      <c r="H131" s="5">
        <v>3</v>
      </c>
      <c r="I131" s="5">
        <v>6.5517241379310406E-2</v>
      </c>
      <c r="J131" s="5"/>
      <c r="K131" s="5"/>
      <c r="L131" s="5"/>
      <c r="M131" s="5"/>
      <c r="N131" s="5">
        <v>2</v>
      </c>
      <c r="O131" s="6">
        <v>0.59655172413793101</v>
      </c>
      <c r="P131" s="5">
        <v>4</v>
      </c>
      <c r="Q131" s="6">
        <v>0.27241379310344799</v>
      </c>
      <c r="R131" s="5">
        <v>3</v>
      </c>
      <c r="S131" s="6">
        <v>6.5517241379310406E-2</v>
      </c>
      <c r="T131" s="5"/>
      <c r="V131" s="5"/>
    </row>
    <row r="132" spans="1:23" x14ac:dyDescent="0.25">
      <c r="A132" s="1" t="s">
        <v>305</v>
      </c>
      <c r="B132" s="5" t="s">
        <v>348</v>
      </c>
      <c r="C132" s="5">
        <v>572</v>
      </c>
      <c r="D132" s="5">
        <v>100</v>
      </c>
      <c r="E132" s="5">
        <v>0.18531468531468501</v>
      </c>
      <c r="F132" s="5">
        <v>3</v>
      </c>
      <c r="G132" s="5">
        <v>0.160839160839161</v>
      </c>
      <c r="H132" s="5">
        <v>5</v>
      </c>
      <c r="I132" s="5">
        <v>0.13986013986014001</v>
      </c>
      <c r="J132" s="5">
        <v>80</v>
      </c>
      <c r="K132" s="5">
        <v>0.12237762237762199</v>
      </c>
      <c r="L132" s="5">
        <v>60</v>
      </c>
      <c r="M132" s="5">
        <v>7.69230769230769E-2</v>
      </c>
      <c r="N132" s="5">
        <v>100</v>
      </c>
      <c r="O132" s="6">
        <v>0.18531468531468501</v>
      </c>
      <c r="P132" s="5">
        <v>3</v>
      </c>
      <c r="Q132" s="6">
        <v>0.160839160839161</v>
      </c>
      <c r="R132" s="5">
        <v>5</v>
      </c>
      <c r="S132" s="6">
        <v>0.13986013986014001</v>
      </c>
      <c r="T132" s="5">
        <v>80</v>
      </c>
      <c r="U132" s="6">
        <v>0.12237762237762199</v>
      </c>
      <c r="V132" s="5">
        <v>60</v>
      </c>
      <c r="W132" s="6">
        <v>7.69230769230769E-2</v>
      </c>
    </row>
    <row r="133" spans="1:23" x14ac:dyDescent="0.25">
      <c r="A133" s="1" t="s">
        <v>307</v>
      </c>
      <c r="B133" s="5" t="s">
        <v>348</v>
      </c>
      <c r="C133" s="5">
        <v>570</v>
      </c>
      <c r="D133" s="5">
        <v>4</v>
      </c>
      <c r="E133" s="5">
        <v>0.266666666666667</v>
      </c>
      <c r="F133" s="5">
        <v>3</v>
      </c>
      <c r="G133" s="5">
        <v>0.22807017543859601</v>
      </c>
      <c r="H133" s="5">
        <v>2</v>
      </c>
      <c r="I133" s="5">
        <v>0.16140350877192999</v>
      </c>
      <c r="J133" s="5">
        <v>5</v>
      </c>
      <c r="K133" s="5">
        <v>0.11228070175438599</v>
      </c>
      <c r="L133" s="5"/>
      <c r="M133" s="5"/>
      <c r="N133" s="5">
        <v>4</v>
      </c>
      <c r="O133" s="6">
        <v>0.266666666666667</v>
      </c>
      <c r="P133" s="5">
        <v>3</v>
      </c>
      <c r="Q133" s="6">
        <v>0.22807017543859601</v>
      </c>
      <c r="R133" s="5">
        <v>2</v>
      </c>
      <c r="S133" s="6">
        <v>0.16140350877192999</v>
      </c>
      <c r="T133" s="5">
        <v>5</v>
      </c>
      <c r="U133" s="6">
        <v>0.11228070175438599</v>
      </c>
      <c r="V133" s="5"/>
    </row>
    <row r="134" spans="1:23" x14ac:dyDescent="0.25">
      <c r="A134" s="1" t="s">
        <v>325</v>
      </c>
      <c r="B134" s="5" t="s">
        <v>3</v>
      </c>
      <c r="C134" s="5">
        <v>526</v>
      </c>
      <c r="D134" s="5">
        <v>50</v>
      </c>
      <c r="E134" s="5">
        <v>0.23574144486692</v>
      </c>
      <c r="F134" s="5">
        <v>100</v>
      </c>
      <c r="G134" s="5">
        <v>0.20152091254752899</v>
      </c>
      <c r="H134" s="5">
        <v>25</v>
      </c>
      <c r="I134" s="5">
        <v>9.8859315589353597E-2</v>
      </c>
      <c r="J134" s="5">
        <v>5</v>
      </c>
      <c r="K134" s="5">
        <v>7.9847908745247206E-2</v>
      </c>
      <c r="L134" s="5">
        <v>20</v>
      </c>
      <c r="M134" s="5">
        <v>7.2243346007604597E-2</v>
      </c>
      <c r="N134" s="5">
        <v>50</v>
      </c>
      <c r="O134" s="6">
        <v>0.23574144486692</v>
      </c>
      <c r="P134" s="5">
        <v>100</v>
      </c>
      <c r="Q134" s="6">
        <v>0.20152091254752899</v>
      </c>
      <c r="R134" s="5">
        <v>25</v>
      </c>
      <c r="S134" s="6">
        <v>9.8859315589353597E-2</v>
      </c>
      <c r="T134" s="5">
        <v>5</v>
      </c>
      <c r="U134" s="6">
        <v>7.9847908745247206E-2</v>
      </c>
      <c r="V134" s="5">
        <v>20</v>
      </c>
      <c r="W134" s="6">
        <v>7.2243346007604597E-2</v>
      </c>
    </row>
    <row r="135" spans="1:23" x14ac:dyDescent="0.25">
      <c r="A135" s="1" t="s">
        <v>316</v>
      </c>
      <c r="B135" s="5" t="s">
        <v>8</v>
      </c>
      <c r="C135" s="5">
        <v>474</v>
      </c>
      <c r="D135" s="5">
        <v>0.1</v>
      </c>
      <c r="E135" s="5">
        <v>0.43881856540084402</v>
      </c>
      <c r="F135" s="5">
        <v>0.2</v>
      </c>
      <c r="G135" s="5">
        <v>0.23628691983122399</v>
      </c>
      <c r="H135" s="5">
        <v>0.5</v>
      </c>
      <c r="I135" s="5">
        <v>0.15611814345991601</v>
      </c>
      <c r="J135" s="5">
        <v>0.25</v>
      </c>
      <c r="K135" s="5">
        <v>5.90717299578059E-2</v>
      </c>
      <c r="L135" s="5"/>
      <c r="M135" s="5"/>
      <c r="N135" s="5">
        <v>0.1</v>
      </c>
      <c r="O135" s="6">
        <v>0.43881856540084402</v>
      </c>
      <c r="P135" s="5">
        <v>0.2</v>
      </c>
      <c r="Q135" s="6">
        <v>0.23628691983122399</v>
      </c>
      <c r="R135" s="5">
        <v>0.5</v>
      </c>
      <c r="S135" s="6">
        <v>0.15611814345991601</v>
      </c>
      <c r="T135" s="5">
        <v>0.25</v>
      </c>
      <c r="U135" s="6">
        <v>5.90717299578059E-2</v>
      </c>
      <c r="V135" s="5"/>
    </row>
    <row r="136" spans="1:23" x14ac:dyDescent="0.25">
      <c r="A136" s="1" t="s">
        <v>298</v>
      </c>
      <c r="B136" s="5" t="s">
        <v>8</v>
      </c>
      <c r="C136" s="5">
        <v>474</v>
      </c>
      <c r="D136" s="5">
        <v>6</v>
      </c>
      <c r="E136" s="5">
        <v>0.16877637130801701</v>
      </c>
      <c r="F136" s="5">
        <v>2</v>
      </c>
      <c r="G136" s="5">
        <v>0.13502109704641299</v>
      </c>
      <c r="H136" s="5">
        <v>4</v>
      </c>
      <c r="I136" s="5">
        <v>0.122362869198312</v>
      </c>
      <c r="J136" s="5">
        <v>10</v>
      </c>
      <c r="K136" s="5">
        <v>0.118143459915612</v>
      </c>
      <c r="L136" s="5">
        <v>20</v>
      </c>
      <c r="M136" s="5">
        <v>0.105485232067511</v>
      </c>
      <c r="N136" s="5">
        <v>6</v>
      </c>
      <c r="O136" s="6">
        <v>0.16877637130801701</v>
      </c>
      <c r="P136" s="5">
        <v>2</v>
      </c>
      <c r="Q136" s="6">
        <v>0.13502109704641299</v>
      </c>
      <c r="R136" s="5">
        <v>4</v>
      </c>
      <c r="S136" s="6">
        <v>0.122362869198312</v>
      </c>
      <c r="T136" s="5">
        <v>10</v>
      </c>
      <c r="U136" s="6">
        <v>0.118143459915612</v>
      </c>
      <c r="V136" s="5">
        <v>20</v>
      </c>
      <c r="W136" s="6">
        <v>0.105485232067511</v>
      </c>
    </row>
    <row r="137" spans="1:23" x14ac:dyDescent="0.25">
      <c r="A137" s="1" t="s">
        <v>315</v>
      </c>
      <c r="B137" s="5" t="s">
        <v>183</v>
      </c>
      <c r="C137" s="5">
        <v>466</v>
      </c>
      <c r="D137" s="5">
        <v>0.05</v>
      </c>
      <c r="E137" s="5">
        <v>0.1931330472103</v>
      </c>
      <c r="F137" s="5">
        <v>0.04</v>
      </c>
      <c r="G137" s="5">
        <v>0.11587982832618</v>
      </c>
      <c r="H137" s="5">
        <v>0.03</v>
      </c>
      <c r="I137" s="5">
        <v>0.10300429184549401</v>
      </c>
      <c r="J137" s="5">
        <v>0.01</v>
      </c>
      <c r="K137" s="5">
        <v>9.0128755364806898E-2</v>
      </c>
      <c r="L137" s="5">
        <v>0.02</v>
      </c>
      <c r="M137" s="5">
        <v>8.5836909871244593E-2</v>
      </c>
      <c r="N137" s="5">
        <v>0.05</v>
      </c>
      <c r="O137" s="6">
        <v>0.1931330472103</v>
      </c>
      <c r="P137" s="5">
        <v>0.04</v>
      </c>
      <c r="Q137" s="6">
        <v>0.11587982832618</v>
      </c>
      <c r="R137" s="5">
        <v>0.03</v>
      </c>
      <c r="S137" s="6">
        <v>0.10300429184549401</v>
      </c>
      <c r="T137" s="5">
        <v>0.01</v>
      </c>
      <c r="U137" s="6">
        <v>9.0128755364806898E-2</v>
      </c>
      <c r="V137" s="5">
        <v>0.02</v>
      </c>
      <c r="W137" s="6">
        <v>8.5836909871244593E-2</v>
      </c>
    </row>
    <row r="138" spans="1:23" x14ac:dyDescent="0.25">
      <c r="A138" s="1" t="s">
        <v>389</v>
      </c>
      <c r="B138" s="5" t="s">
        <v>5</v>
      </c>
      <c r="C138" s="5">
        <v>454</v>
      </c>
      <c r="D138" s="5">
        <v>5</v>
      </c>
      <c r="E138" s="5">
        <v>0.25550660792951502</v>
      </c>
      <c r="F138" s="5">
        <v>4</v>
      </c>
      <c r="G138" s="5">
        <v>9.6916299559471397E-2</v>
      </c>
      <c r="H138" s="5">
        <v>10</v>
      </c>
      <c r="I138" s="5">
        <v>8.3700440528634401E-2</v>
      </c>
      <c r="J138" s="5">
        <v>2</v>
      </c>
      <c r="K138" s="5">
        <v>7.0484581497797405E-2</v>
      </c>
      <c r="L138" s="5">
        <v>3</v>
      </c>
      <c r="M138" s="5">
        <v>6.6079295154184994E-2</v>
      </c>
      <c r="N138" s="5">
        <v>5</v>
      </c>
      <c r="O138" s="6">
        <v>0.25550660792951502</v>
      </c>
      <c r="P138" s="5">
        <v>4</v>
      </c>
      <c r="Q138" s="6">
        <v>9.6916299559471397E-2</v>
      </c>
      <c r="R138" s="5">
        <v>10</v>
      </c>
      <c r="S138" s="6">
        <v>8.3700440528634401E-2</v>
      </c>
      <c r="T138" s="5">
        <v>2</v>
      </c>
      <c r="U138" s="6">
        <v>7.0484581497797405E-2</v>
      </c>
      <c r="V138" s="5">
        <v>3</v>
      </c>
      <c r="W138" s="6">
        <v>6.6079295154184994E-2</v>
      </c>
    </row>
    <row r="139" spans="1:23" x14ac:dyDescent="0.25">
      <c r="A139" s="1" t="s">
        <v>385</v>
      </c>
      <c r="B139" s="5" t="s">
        <v>355</v>
      </c>
      <c r="C139" s="5">
        <v>438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P139" s="5"/>
      <c r="R139" s="5"/>
      <c r="T139" s="5"/>
      <c r="V139" s="5"/>
    </row>
    <row r="140" spans="1:23" x14ac:dyDescent="0.25">
      <c r="A140" s="1" t="s">
        <v>311</v>
      </c>
      <c r="B140" s="5" t="s">
        <v>8</v>
      </c>
      <c r="C140" s="5">
        <v>432</v>
      </c>
      <c r="D140" s="5">
        <v>100</v>
      </c>
      <c r="E140" s="5">
        <v>0.79166666666666696</v>
      </c>
      <c r="F140" s="5">
        <v>200</v>
      </c>
      <c r="G140" s="5">
        <v>0.18518518518518501</v>
      </c>
      <c r="H140" s="5"/>
      <c r="I140" s="5"/>
      <c r="J140" s="5"/>
      <c r="K140" s="5"/>
      <c r="L140" s="5"/>
      <c r="M140" s="5"/>
      <c r="N140" s="5">
        <v>100</v>
      </c>
      <c r="O140" s="6">
        <v>0.79166666666666696</v>
      </c>
      <c r="P140" s="5">
        <v>200</v>
      </c>
      <c r="Q140" s="6">
        <v>0.18518518518518501</v>
      </c>
      <c r="R140" s="5"/>
      <c r="T140" s="5"/>
      <c r="V140" s="5"/>
    </row>
    <row r="141" spans="1:23" x14ac:dyDescent="0.25">
      <c r="A141" s="1" t="s">
        <v>312</v>
      </c>
      <c r="B141" s="5" t="s">
        <v>28</v>
      </c>
      <c r="C141" s="5">
        <v>408</v>
      </c>
      <c r="D141" s="5">
        <v>1</v>
      </c>
      <c r="E141" s="5">
        <v>0.64705882352941202</v>
      </c>
      <c r="F141" s="5">
        <v>2</v>
      </c>
      <c r="G141" s="5">
        <v>0.25980392156862703</v>
      </c>
      <c r="H141" s="5">
        <v>1.5</v>
      </c>
      <c r="I141" s="5">
        <v>8.8235294117647106E-2</v>
      </c>
      <c r="J141" s="5"/>
      <c r="K141" s="5"/>
      <c r="L141" s="5"/>
      <c r="M141" s="5"/>
      <c r="N141" s="5">
        <v>1</v>
      </c>
      <c r="O141" s="6">
        <v>0.64705882352941202</v>
      </c>
      <c r="P141" s="5">
        <v>2</v>
      </c>
      <c r="Q141" s="6">
        <v>0.25980392156862703</v>
      </c>
      <c r="R141" s="5">
        <v>1.5</v>
      </c>
      <c r="S141" s="6">
        <v>8.8235294117647106E-2</v>
      </c>
      <c r="T141" s="5"/>
      <c r="V141" s="5"/>
    </row>
    <row r="142" spans="1:23" x14ac:dyDescent="0.25">
      <c r="A142" s="1" t="s">
        <v>314</v>
      </c>
      <c r="B142" s="5" t="s">
        <v>8</v>
      </c>
      <c r="C142" s="5">
        <v>406</v>
      </c>
      <c r="D142" s="5">
        <v>2.5</v>
      </c>
      <c r="E142" s="5">
        <v>0.69458128078817705</v>
      </c>
      <c r="F142" s="5">
        <v>1.25</v>
      </c>
      <c r="G142" s="5">
        <v>8.8669950738916301E-2</v>
      </c>
      <c r="H142" s="5"/>
      <c r="I142" s="5"/>
      <c r="J142" s="5"/>
      <c r="K142" s="5"/>
      <c r="L142" s="5"/>
      <c r="M142" s="5"/>
      <c r="N142" s="5">
        <v>2.5</v>
      </c>
      <c r="O142" s="6">
        <v>0.69458128078817705</v>
      </c>
      <c r="P142" s="5">
        <v>1.25</v>
      </c>
      <c r="Q142" s="6">
        <v>8.8669950738916301E-2</v>
      </c>
      <c r="R142" s="5"/>
      <c r="T142" s="5"/>
      <c r="V142" s="5"/>
    </row>
    <row r="143" spans="1:23" x14ac:dyDescent="0.25">
      <c r="A143" s="1" t="s">
        <v>147</v>
      </c>
      <c r="B143" s="5" t="s">
        <v>3</v>
      </c>
      <c r="C143" s="5">
        <v>404</v>
      </c>
      <c r="D143" s="5">
        <v>20</v>
      </c>
      <c r="E143" s="5">
        <v>0.23267326732673299</v>
      </c>
      <c r="F143" s="5">
        <v>4</v>
      </c>
      <c r="G143" s="5">
        <v>0.103960396039604</v>
      </c>
      <c r="H143" s="5">
        <v>24</v>
      </c>
      <c r="I143" s="5">
        <v>9.9009900990099001E-2</v>
      </c>
      <c r="J143" s="5">
        <v>16</v>
      </c>
      <c r="K143" s="5">
        <v>7.4257425742574296E-2</v>
      </c>
      <c r="L143" s="5">
        <v>30</v>
      </c>
      <c r="M143" s="5">
        <v>6.9306930693069299E-2</v>
      </c>
      <c r="N143" s="5">
        <v>20</v>
      </c>
      <c r="O143" s="6">
        <v>0.23267326732673299</v>
      </c>
      <c r="P143" s="5">
        <v>4</v>
      </c>
      <c r="Q143" s="6">
        <v>0.103960396039604</v>
      </c>
      <c r="R143" s="5">
        <v>24</v>
      </c>
      <c r="S143" s="6">
        <v>9.9009900990099001E-2</v>
      </c>
      <c r="T143" s="5">
        <v>16</v>
      </c>
      <c r="U143" s="6">
        <v>7.4257425742574296E-2</v>
      </c>
      <c r="V143" s="5">
        <v>30</v>
      </c>
      <c r="W143" s="6">
        <v>6.9306930693069299E-2</v>
      </c>
    </row>
    <row r="144" spans="1:23" x14ac:dyDescent="0.25">
      <c r="A144" s="1" t="s">
        <v>329</v>
      </c>
      <c r="B144" s="5" t="s">
        <v>348</v>
      </c>
      <c r="C144" s="5">
        <v>378</v>
      </c>
      <c r="D144" s="5">
        <v>5</v>
      </c>
      <c r="E144" s="5">
        <v>0.61375661375661394</v>
      </c>
      <c r="F144" s="5">
        <v>3</v>
      </c>
      <c r="G144" s="5">
        <v>0.12169312169312201</v>
      </c>
      <c r="H144" s="5">
        <v>10</v>
      </c>
      <c r="I144" s="5">
        <v>5.29100529100529E-2</v>
      </c>
      <c r="J144" s="5"/>
      <c r="K144" s="5"/>
      <c r="L144" s="5"/>
      <c r="M144" s="5"/>
      <c r="N144" s="5">
        <v>5</v>
      </c>
      <c r="O144" s="6">
        <v>0.61375661375661394</v>
      </c>
      <c r="P144" s="5">
        <v>3</v>
      </c>
      <c r="Q144" s="6">
        <v>0.12169312169312201</v>
      </c>
      <c r="R144" s="5">
        <v>10</v>
      </c>
      <c r="S144" s="6">
        <v>5.29100529100529E-2</v>
      </c>
      <c r="T144" s="5"/>
      <c r="V144" s="5"/>
    </row>
    <row r="145" spans="1:23" x14ac:dyDescent="0.25">
      <c r="A145" s="1" t="s">
        <v>313</v>
      </c>
      <c r="B145" s="5" t="s">
        <v>8</v>
      </c>
      <c r="C145" s="5">
        <v>372</v>
      </c>
      <c r="D145" s="5">
        <v>1000</v>
      </c>
      <c r="E145" s="5">
        <v>0.50537634408602194</v>
      </c>
      <c r="F145" s="5">
        <v>500</v>
      </c>
      <c r="G145" s="5">
        <v>0.31182795698924698</v>
      </c>
      <c r="H145" s="5">
        <v>100</v>
      </c>
      <c r="I145" s="5">
        <v>9.1397849462365593E-2</v>
      </c>
      <c r="J145" s="5"/>
      <c r="K145" s="5"/>
      <c r="L145" s="5"/>
      <c r="M145" s="5"/>
      <c r="N145" s="5">
        <v>1000</v>
      </c>
      <c r="O145" s="6">
        <v>0.50537634408602194</v>
      </c>
      <c r="P145" s="5">
        <v>500</v>
      </c>
      <c r="Q145" s="6">
        <v>0.31182795698924698</v>
      </c>
      <c r="R145" s="5">
        <v>100</v>
      </c>
      <c r="S145" s="6">
        <v>9.1397849462365593E-2</v>
      </c>
      <c r="T145" s="5"/>
      <c r="V145" s="5"/>
    </row>
    <row r="146" spans="1:23" x14ac:dyDescent="0.25">
      <c r="A146" s="1" t="s">
        <v>334</v>
      </c>
      <c r="B146" s="5" t="s">
        <v>179</v>
      </c>
      <c r="C146" s="5">
        <v>368</v>
      </c>
      <c r="D146" s="5">
        <v>5</v>
      </c>
      <c r="E146" s="5">
        <v>0.28804347826087001</v>
      </c>
      <c r="F146" s="5">
        <v>2</v>
      </c>
      <c r="G146" s="5">
        <v>0.217391304347826</v>
      </c>
      <c r="H146" s="5">
        <v>1</v>
      </c>
      <c r="I146" s="5">
        <v>0.157608695652174</v>
      </c>
      <c r="J146" s="5"/>
      <c r="K146" s="5"/>
      <c r="L146" s="5"/>
      <c r="M146" s="5"/>
      <c r="N146" s="5">
        <v>5</v>
      </c>
      <c r="O146" s="6">
        <v>0.28804347826087001</v>
      </c>
      <c r="P146" s="5">
        <v>2</v>
      </c>
      <c r="Q146" s="6">
        <v>0.217391304347826</v>
      </c>
      <c r="R146" s="5">
        <v>1</v>
      </c>
      <c r="S146" s="6">
        <v>0.157608695652174</v>
      </c>
      <c r="T146" s="5"/>
      <c r="V146" s="5"/>
    </row>
    <row r="147" spans="1:23" x14ac:dyDescent="0.25">
      <c r="A147" s="1" t="s">
        <v>320</v>
      </c>
      <c r="B147" s="5" t="s">
        <v>28</v>
      </c>
      <c r="C147" s="5">
        <v>332</v>
      </c>
      <c r="D147" s="5">
        <v>10</v>
      </c>
      <c r="E147" s="5">
        <v>0.32530120481927699</v>
      </c>
      <c r="F147" s="5">
        <v>12.5</v>
      </c>
      <c r="G147" s="5">
        <v>0.25301204819277101</v>
      </c>
      <c r="H147" s="5">
        <v>25</v>
      </c>
      <c r="I147" s="5">
        <v>0.180722891566265</v>
      </c>
      <c r="J147" s="5">
        <v>5</v>
      </c>
      <c r="K147" s="5">
        <v>7.8313253012048195E-2</v>
      </c>
      <c r="L147" s="5"/>
      <c r="M147" s="5"/>
      <c r="N147" s="5">
        <v>10</v>
      </c>
      <c r="O147" s="6">
        <v>0.32530120481927699</v>
      </c>
      <c r="P147" s="5">
        <v>12.5</v>
      </c>
      <c r="Q147" s="6">
        <v>0.25301204819277101</v>
      </c>
      <c r="R147" s="5">
        <v>25</v>
      </c>
      <c r="S147" s="6">
        <v>0.180722891566265</v>
      </c>
      <c r="T147" s="5">
        <v>5</v>
      </c>
      <c r="U147" s="6">
        <v>7.8313253012048195E-2</v>
      </c>
      <c r="V147" s="5"/>
    </row>
    <row r="148" spans="1:23" x14ac:dyDescent="0.25">
      <c r="A148" s="1" t="s">
        <v>337</v>
      </c>
      <c r="B148" s="5" t="s">
        <v>8</v>
      </c>
      <c r="C148" s="5">
        <v>324</v>
      </c>
      <c r="D148" s="5">
        <v>5</v>
      </c>
      <c r="E148" s="5">
        <v>0.45679012345678999</v>
      </c>
      <c r="F148" s="5">
        <v>2.5</v>
      </c>
      <c r="G148" s="5">
        <v>0.24691358024691401</v>
      </c>
      <c r="H148" s="5">
        <v>10</v>
      </c>
      <c r="I148" s="5">
        <v>0.141975308641975</v>
      </c>
      <c r="J148" s="5"/>
      <c r="K148" s="5"/>
      <c r="L148" s="5"/>
      <c r="M148" s="5"/>
      <c r="N148" s="5">
        <v>5</v>
      </c>
      <c r="O148" s="6">
        <v>0.45679012345678999</v>
      </c>
      <c r="P148" s="5">
        <v>2.5</v>
      </c>
      <c r="Q148" s="6">
        <v>0.24691358024691401</v>
      </c>
      <c r="R148" s="5">
        <v>10</v>
      </c>
      <c r="S148" s="6">
        <v>0.141975308641975</v>
      </c>
      <c r="T148" s="5"/>
      <c r="V148" s="5"/>
    </row>
    <row r="149" spans="1:23" x14ac:dyDescent="0.25">
      <c r="A149" s="1" t="s">
        <v>331</v>
      </c>
      <c r="B149" s="5" t="s">
        <v>348</v>
      </c>
      <c r="C149" s="5">
        <v>304</v>
      </c>
      <c r="D149" s="5">
        <v>5</v>
      </c>
      <c r="E149" s="5">
        <v>0.26315789473684198</v>
      </c>
      <c r="F149" s="5">
        <v>3</v>
      </c>
      <c r="G149" s="5">
        <v>0.17105263157894701</v>
      </c>
      <c r="H149" s="5">
        <v>20</v>
      </c>
      <c r="I149" s="5">
        <v>0.157894736842105</v>
      </c>
      <c r="J149" s="5">
        <v>2</v>
      </c>
      <c r="K149" s="5">
        <v>9.2105263157894704E-2</v>
      </c>
      <c r="L149" s="5">
        <v>4</v>
      </c>
      <c r="M149" s="5">
        <v>5.9210526315789498E-2</v>
      </c>
      <c r="N149" s="5">
        <v>5</v>
      </c>
      <c r="O149" s="6">
        <v>0.26315789473684198</v>
      </c>
      <c r="P149" s="5">
        <v>3</v>
      </c>
      <c r="Q149" s="6">
        <v>0.17105263157894701</v>
      </c>
      <c r="R149" s="5">
        <v>20</v>
      </c>
      <c r="S149" s="6">
        <v>0.157894736842105</v>
      </c>
      <c r="T149" s="5">
        <v>2</v>
      </c>
      <c r="U149" s="6">
        <v>9.2105263157894704E-2</v>
      </c>
      <c r="V149" s="5">
        <v>4</v>
      </c>
      <c r="W149" s="6">
        <v>5.9210526315789498E-2</v>
      </c>
    </row>
    <row r="150" spans="1:23" x14ac:dyDescent="0.25">
      <c r="A150" s="1" t="s">
        <v>229</v>
      </c>
      <c r="B150" s="5" t="s">
        <v>8</v>
      </c>
      <c r="C150" s="5">
        <v>288</v>
      </c>
      <c r="D150" s="5">
        <v>12</v>
      </c>
      <c r="E150" s="5">
        <v>0.20138888888888901</v>
      </c>
      <c r="F150" s="5">
        <v>10</v>
      </c>
      <c r="G150" s="5">
        <v>0.125</v>
      </c>
      <c r="H150" s="5">
        <v>10.5</v>
      </c>
      <c r="I150" s="5">
        <v>9.7222222222222196E-2</v>
      </c>
      <c r="J150" s="5">
        <v>9</v>
      </c>
      <c r="K150" s="5">
        <v>8.3333333333333301E-2</v>
      </c>
      <c r="L150" s="5">
        <v>1.5</v>
      </c>
      <c r="M150" s="5">
        <v>6.9444444444444406E-2</v>
      </c>
      <c r="N150" s="5">
        <v>12</v>
      </c>
      <c r="O150" s="6">
        <v>0.20138888888888901</v>
      </c>
      <c r="P150" s="5">
        <v>10</v>
      </c>
      <c r="Q150" s="6">
        <v>0.125</v>
      </c>
      <c r="R150" s="5">
        <v>10.5</v>
      </c>
      <c r="S150" s="6">
        <v>9.7222222222222196E-2</v>
      </c>
      <c r="T150" s="5">
        <v>9</v>
      </c>
      <c r="U150" s="6">
        <v>8.3333333333333301E-2</v>
      </c>
      <c r="V150" s="5">
        <v>1.5</v>
      </c>
      <c r="W150" s="6">
        <v>6.9444444444444406E-2</v>
      </c>
    </row>
    <row r="151" spans="1:23" x14ac:dyDescent="0.25">
      <c r="A151" s="1" t="s">
        <v>360</v>
      </c>
      <c r="B151" s="5" t="s">
        <v>350</v>
      </c>
      <c r="C151" s="5">
        <v>286</v>
      </c>
      <c r="D151" s="5">
        <v>500000</v>
      </c>
      <c r="E151" s="5">
        <v>0.53146853146853101</v>
      </c>
      <c r="F151" s="5">
        <v>4000000</v>
      </c>
      <c r="G151" s="5">
        <v>0.11888111888111901</v>
      </c>
      <c r="H151" s="5">
        <v>2000000</v>
      </c>
      <c r="I151" s="5">
        <v>9.0909090909090898E-2</v>
      </c>
      <c r="J151" s="5"/>
      <c r="K151" s="5"/>
      <c r="L151" s="5"/>
      <c r="M151" s="5"/>
      <c r="N151" s="5">
        <v>500000</v>
      </c>
      <c r="O151" s="6">
        <v>0.53146853146853101</v>
      </c>
      <c r="P151" s="5">
        <v>4000000</v>
      </c>
      <c r="Q151" s="6">
        <v>0.11888111888111901</v>
      </c>
      <c r="R151" s="5">
        <v>2000000</v>
      </c>
      <c r="S151" s="6">
        <v>9.0909090909090898E-2</v>
      </c>
      <c r="T151" s="5"/>
      <c r="V151" s="5"/>
    </row>
    <row r="152" spans="1:23" x14ac:dyDescent="0.25">
      <c r="A152" s="1" t="s">
        <v>319</v>
      </c>
      <c r="B152" s="5" t="s">
        <v>8</v>
      </c>
      <c r="C152" s="5">
        <v>282</v>
      </c>
      <c r="D152" s="5">
        <v>12</v>
      </c>
      <c r="E152" s="5">
        <v>0.36170212765957399</v>
      </c>
      <c r="F152" s="5">
        <v>6</v>
      </c>
      <c r="G152" s="5">
        <v>0.26241134751772999</v>
      </c>
      <c r="H152" s="5">
        <v>30</v>
      </c>
      <c r="I152" s="5">
        <v>0.11347517730496499</v>
      </c>
      <c r="J152" s="5">
        <v>24</v>
      </c>
      <c r="K152" s="5">
        <v>0.10638297872340401</v>
      </c>
      <c r="L152" s="5"/>
      <c r="M152" s="5"/>
      <c r="N152" s="5">
        <v>12</v>
      </c>
      <c r="O152" s="6">
        <v>0.36170212765957399</v>
      </c>
      <c r="P152" s="5">
        <v>6</v>
      </c>
      <c r="Q152" s="6">
        <v>0.26241134751772999</v>
      </c>
      <c r="R152" s="5">
        <v>30</v>
      </c>
      <c r="S152" s="6">
        <v>0.11347517730496499</v>
      </c>
      <c r="T152" s="5">
        <v>24</v>
      </c>
      <c r="U152" s="6">
        <v>0.10638297872340401</v>
      </c>
      <c r="V152" s="5"/>
    </row>
    <row r="153" spans="1:23" x14ac:dyDescent="0.25">
      <c r="A153" s="1" t="s">
        <v>317</v>
      </c>
      <c r="B153" s="5" t="s">
        <v>8</v>
      </c>
      <c r="C153" s="5">
        <v>274</v>
      </c>
      <c r="D153" s="5">
        <v>10</v>
      </c>
      <c r="E153" s="5">
        <v>0.160583941605839</v>
      </c>
      <c r="F153" s="5">
        <v>40</v>
      </c>
      <c r="G153" s="5">
        <v>0.13868613138686101</v>
      </c>
      <c r="H153" s="5">
        <v>30</v>
      </c>
      <c r="I153" s="5">
        <v>0.116788321167883</v>
      </c>
      <c r="J153" s="5">
        <v>50</v>
      </c>
      <c r="K153" s="5">
        <v>0.102189781021898</v>
      </c>
      <c r="L153" s="5">
        <v>20</v>
      </c>
      <c r="M153" s="5">
        <v>7.2992700729927001E-2</v>
      </c>
      <c r="N153" s="5">
        <v>10</v>
      </c>
      <c r="O153" s="6">
        <v>0.160583941605839</v>
      </c>
      <c r="P153" s="5">
        <v>40</v>
      </c>
      <c r="Q153" s="6">
        <v>0.13868613138686101</v>
      </c>
      <c r="R153" s="5">
        <v>30</v>
      </c>
      <c r="S153" s="6">
        <v>0.116788321167883</v>
      </c>
      <c r="T153" s="5">
        <v>50</v>
      </c>
      <c r="U153" s="6">
        <v>0.102189781021898</v>
      </c>
      <c r="V153" s="5">
        <v>20</v>
      </c>
      <c r="W153" s="6">
        <v>7.2992700729927001E-2</v>
      </c>
    </row>
    <row r="154" spans="1:23" x14ac:dyDescent="0.25">
      <c r="A154" s="1" t="s">
        <v>361</v>
      </c>
      <c r="B154" s="5" t="s">
        <v>349</v>
      </c>
      <c r="C154" s="5">
        <v>262</v>
      </c>
      <c r="D154" s="5">
        <v>7.5</v>
      </c>
      <c r="E154" s="5">
        <v>0.16030534351145001</v>
      </c>
      <c r="F154" s="5">
        <v>6.25</v>
      </c>
      <c r="G154" s="5">
        <v>0.12977099236641201</v>
      </c>
      <c r="H154" s="5">
        <v>6</v>
      </c>
      <c r="I154" s="5">
        <v>0.122137404580153</v>
      </c>
      <c r="J154" s="5">
        <v>10</v>
      </c>
      <c r="K154" s="5">
        <v>7.6335877862595394E-2</v>
      </c>
      <c r="L154" s="5">
        <v>5</v>
      </c>
      <c r="M154" s="5">
        <v>6.8702290076335895E-2</v>
      </c>
      <c r="N154" s="5">
        <v>7.5</v>
      </c>
      <c r="O154" s="6">
        <v>0.16030534351145001</v>
      </c>
      <c r="P154" s="5">
        <v>6.25</v>
      </c>
      <c r="Q154" s="6">
        <v>0.12977099236641201</v>
      </c>
      <c r="R154" s="5">
        <v>6</v>
      </c>
      <c r="S154" s="6">
        <v>0.122137404580153</v>
      </c>
      <c r="T154" s="5">
        <v>10</v>
      </c>
      <c r="U154" s="6">
        <v>7.6335877862595394E-2</v>
      </c>
      <c r="V154" s="5">
        <v>5</v>
      </c>
      <c r="W154" s="6">
        <v>6.8702290076335895E-2</v>
      </c>
    </row>
    <row r="155" spans="1:23" x14ac:dyDescent="0.25">
      <c r="A155" s="1" t="s">
        <v>364</v>
      </c>
      <c r="B155" s="5" t="s">
        <v>349</v>
      </c>
      <c r="C155" s="5">
        <v>258</v>
      </c>
      <c r="D155" s="5">
        <v>5</v>
      </c>
      <c r="E155" s="5">
        <v>0.31782945736434098</v>
      </c>
      <c r="F155" s="5">
        <v>10</v>
      </c>
      <c r="G155" s="5">
        <v>0.232558139534884</v>
      </c>
      <c r="H155" s="5">
        <v>15</v>
      </c>
      <c r="I155" s="5">
        <v>0.14728682170542601</v>
      </c>
      <c r="J155" s="5"/>
      <c r="K155" s="5"/>
      <c r="L155" s="5"/>
      <c r="M155" s="5"/>
      <c r="N155" s="5">
        <v>5</v>
      </c>
      <c r="O155" s="6">
        <v>0.31782945736434098</v>
      </c>
      <c r="P155" s="5">
        <v>10</v>
      </c>
      <c r="Q155" s="6">
        <v>0.232558139534884</v>
      </c>
      <c r="R155" s="5">
        <v>15</v>
      </c>
      <c r="S155" s="6">
        <v>0.14728682170542601</v>
      </c>
      <c r="T155" s="5"/>
      <c r="V155" s="5"/>
    </row>
    <row r="156" spans="1:23" x14ac:dyDescent="0.25">
      <c r="A156" s="1" t="s">
        <v>322</v>
      </c>
      <c r="B156" s="5" t="s">
        <v>8</v>
      </c>
      <c r="C156" s="5">
        <v>258</v>
      </c>
      <c r="D156" s="5">
        <v>40</v>
      </c>
      <c r="E156" s="5">
        <v>0.78294573643410803</v>
      </c>
      <c r="F156" s="5">
        <v>20</v>
      </c>
      <c r="G156" s="5">
        <v>0.14728682170542601</v>
      </c>
      <c r="H156" s="5"/>
      <c r="I156" s="5"/>
      <c r="J156" s="5"/>
      <c r="K156" s="5"/>
      <c r="L156" s="5"/>
      <c r="M156" s="5"/>
      <c r="N156" s="5">
        <v>40</v>
      </c>
      <c r="O156" s="6">
        <v>0.78294573643410803</v>
      </c>
      <c r="P156" s="5">
        <v>20</v>
      </c>
      <c r="Q156" s="6">
        <v>0.14728682170542601</v>
      </c>
      <c r="R156" s="5"/>
      <c r="T156" s="5"/>
      <c r="V156" s="5"/>
    </row>
    <row r="157" spans="1:23" x14ac:dyDescent="0.25">
      <c r="A157" s="1" t="s">
        <v>333</v>
      </c>
      <c r="B157" s="5" t="s">
        <v>28</v>
      </c>
      <c r="C157" s="5">
        <v>258</v>
      </c>
      <c r="D157" s="5">
        <v>18</v>
      </c>
      <c r="E157" s="5">
        <v>0.612403100775194</v>
      </c>
      <c r="F157" s="5">
        <v>3.6</v>
      </c>
      <c r="G157" s="5">
        <v>0.178294573643411</v>
      </c>
      <c r="H157" s="5">
        <v>15</v>
      </c>
      <c r="I157" s="5">
        <v>6.9767441860465101E-2</v>
      </c>
      <c r="J157" s="5"/>
      <c r="K157" s="5"/>
      <c r="L157" s="5"/>
      <c r="M157" s="5"/>
      <c r="N157" s="5">
        <v>18</v>
      </c>
      <c r="O157" s="6">
        <v>0.612403100775194</v>
      </c>
      <c r="P157" s="5">
        <v>3.6</v>
      </c>
      <c r="Q157" s="6">
        <v>0.178294573643411</v>
      </c>
      <c r="R157" s="5">
        <v>15</v>
      </c>
      <c r="S157" s="6">
        <v>6.9767441860465101E-2</v>
      </c>
      <c r="T157" s="5"/>
      <c r="V157" s="5"/>
    </row>
    <row r="158" spans="1:23" x14ac:dyDescent="0.25">
      <c r="A158" s="1" t="s">
        <v>377</v>
      </c>
      <c r="B158" s="5" t="s">
        <v>355</v>
      </c>
      <c r="C158" s="5">
        <v>250</v>
      </c>
      <c r="D158" s="5">
        <v>0.05</v>
      </c>
      <c r="E158" s="5">
        <v>0.14399999999999999</v>
      </c>
      <c r="F158" s="5">
        <v>0.04</v>
      </c>
      <c r="G158" s="5">
        <v>0.12</v>
      </c>
      <c r="H158" s="5">
        <v>0.03</v>
      </c>
      <c r="I158" s="5">
        <v>0.112</v>
      </c>
      <c r="J158" s="5">
        <v>0.01</v>
      </c>
      <c r="K158" s="5">
        <v>8.7999999999999995E-2</v>
      </c>
      <c r="L158" s="5">
        <v>0.08</v>
      </c>
      <c r="M158" s="5">
        <v>6.4000000000000001E-2</v>
      </c>
      <c r="N158" s="5">
        <v>0.05</v>
      </c>
      <c r="O158" s="6">
        <v>0.14399999999999999</v>
      </c>
      <c r="P158" s="5">
        <v>0.04</v>
      </c>
      <c r="Q158" s="6">
        <v>0.12</v>
      </c>
      <c r="R158" s="5">
        <v>0.03</v>
      </c>
      <c r="S158" s="6">
        <v>0.112</v>
      </c>
      <c r="T158" s="5">
        <v>0.01</v>
      </c>
      <c r="U158" s="6">
        <v>8.7999999999999995E-2</v>
      </c>
      <c r="V158" s="5">
        <v>0.08</v>
      </c>
      <c r="W158" s="6">
        <v>6.4000000000000001E-2</v>
      </c>
    </row>
    <row r="159" spans="1:23" s="6" customFormat="1" x14ac:dyDescent="0.25">
      <c r="A159" s="1" t="s">
        <v>318</v>
      </c>
      <c r="B159" s="5" t="s">
        <v>28</v>
      </c>
      <c r="C159" s="5">
        <v>244</v>
      </c>
      <c r="D159" s="5">
        <v>1</v>
      </c>
      <c r="E159" s="5">
        <v>0.92622950819672101</v>
      </c>
      <c r="F159" s="5"/>
      <c r="G159" s="5"/>
      <c r="H159" s="5"/>
      <c r="I159" s="5"/>
      <c r="J159" s="5"/>
      <c r="K159" s="5"/>
      <c r="L159" s="5"/>
      <c r="M159" s="5"/>
      <c r="N159" s="5">
        <v>1</v>
      </c>
      <c r="O159" s="6">
        <v>0.92622950819672101</v>
      </c>
      <c r="P159" s="5"/>
      <c r="R159" s="5"/>
      <c r="T159" s="5"/>
      <c r="V159" s="5"/>
    </row>
    <row r="160" spans="1:23" s="6" customFormat="1" x14ac:dyDescent="0.25">
      <c r="A160" s="1" t="s">
        <v>324</v>
      </c>
      <c r="B160" s="5" t="s">
        <v>8</v>
      </c>
      <c r="C160" s="5">
        <v>232</v>
      </c>
      <c r="D160" s="5">
        <v>0.25</v>
      </c>
      <c r="E160" s="5">
        <v>0.78448275862068995</v>
      </c>
      <c r="F160" s="5">
        <v>0.3</v>
      </c>
      <c r="G160" s="5">
        <v>9.4827586206896505E-2</v>
      </c>
      <c r="H160" s="5"/>
      <c r="I160" s="5"/>
      <c r="J160" s="5"/>
      <c r="K160" s="5"/>
      <c r="L160" s="5"/>
      <c r="M160" s="5"/>
      <c r="N160" s="5">
        <v>0.25</v>
      </c>
      <c r="O160" s="6">
        <v>0.78448275862068995</v>
      </c>
      <c r="P160" s="5">
        <v>0.3</v>
      </c>
      <c r="Q160" s="6">
        <v>9.4827586206896505E-2</v>
      </c>
      <c r="R160" s="5"/>
      <c r="T160" s="5"/>
      <c r="V160" s="5"/>
    </row>
    <row r="161" spans="1:23" s="6" customFormat="1" x14ac:dyDescent="0.25">
      <c r="A161" s="1" t="s">
        <v>321</v>
      </c>
      <c r="B161" s="5" t="s">
        <v>8</v>
      </c>
      <c r="C161" s="5">
        <v>226</v>
      </c>
      <c r="D161" s="5">
        <v>2000</v>
      </c>
      <c r="E161" s="5">
        <v>0.62831858407079599</v>
      </c>
      <c r="F161" s="5">
        <v>1000</v>
      </c>
      <c r="G161" s="5">
        <v>0.132743362831858</v>
      </c>
      <c r="H161" s="5"/>
      <c r="I161" s="5"/>
      <c r="J161" s="5"/>
      <c r="K161" s="5"/>
      <c r="L161" s="5"/>
      <c r="M161" s="5"/>
      <c r="N161" s="5">
        <v>2000</v>
      </c>
      <c r="O161" s="6">
        <v>0.62831858407079599</v>
      </c>
      <c r="P161" s="5">
        <v>1000</v>
      </c>
      <c r="Q161" s="6">
        <v>0.132743362831858</v>
      </c>
      <c r="R161" s="5"/>
      <c r="T161" s="5"/>
      <c r="V161" s="5"/>
    </row>
    <row r="162" spans="1:23" s="6" customFormat="1" x14ac:dyDescent="0.25">
      <c r="A162" s="1" t="s">
        <v>327</v>
      </c>
      <c r="B162" s="5" t="s">
        <v>8</v>
      </c>
      <c r="C162" s="5">
        <v>224</v>
      </c>
      <c r="D162" s="5">
        <v>3</v>
      </c>
      <c r="E162" s="5">
        <v>0.33928571428571402</v>
      </c>
      <c r="F162" s="5">
        <v>1</v>
      </c>
      <c r="G162" s="5">
        <v>0.16964285714285701</v>
      </c>
      <c r="H162" s="5">
        <v>2</v>
      </c>
      <c r="I162" s="5">
        <v>0.125</v>
      </c>
      <c r="J162" s="5">
        <v>5</v>
      </c>
      <c r="K162" s="5">
        <v>8.9285714285714302E-2</v>
      </c>
      <c r="L162" s="5"/>
      <c r="M162" s="5"/>
      <c r="N162" s="5">
        <v>3</v>
      </c>
      <c r="O162" s="6">
        <v>0.33928571428571402</v>
      </c>
      <c r="P162" s="5">
        <v>1</v>
      </c>
      <c r="Q162" s="6">
        <v>0.16964285714285701</v>
      </c>
      <c r="R162" s="5">
        <v>2</v>
      </c>
      <c r="S162" s="6">
        <v>0.125</v>
      </c>
      <c r="T162" s="5">
        <v>5</v>
      </c>
      <c r="U162" s="6">
        <v>8.9285714285714302E-2</v>
      </c>
      <c r="V162" s="5"/>
    </row>
    <row r="163" spans="1:23" s="6" customFormat="1" x14ac:dyDescent="0.25">
      <c r="A163" s="1" t="s">
        <v>328</v>
      </c>
      <c r="B163" s="5" t="s">
        <v>8</v>
      </c>
      <c r="C163" s="5">
        <v>214</v>
      </c>
      <c r="D163" s="5">
        <v>0.25</v>
      </c>
      <c r="E163" s="5">
        <v>0.56074766355140204</v>
      </c>
      <c r="F163" s="5">
        <v>0.13</v>
      </c>
      <c r="G163" s="5">
        <v>0.233644859813084</v>
      </c>
      <c r="H163" s="5">
        <v>0.5</v>
      </c>
      <c r="I163" s="5">
        <v>0.15887850467289699</v>
      </c>
      <c r="J163" s="5"/>
      <c r="K163" s="5"/>
      <c r="L163" s="5"/>
      <c r="M163" s="5"/>
      <c r="N163" s="5">
        <v>0.25</v>
      </c>
      <c r="O163" s="6">
        <v>0.56074766355140204</v>
      </c>
      <c r="P163" s="5">
        <v>0.13</v>
      </c>
      <c r="Q163" s="6">
        <v>0.233644859813084</v>
      </c>
      <c r="R163" s="5">
        <v>0.5</v>
      </c>
      <c r="S163" s="6">
        <v>0.15887850467289699</v>
      </c>
      <c r="T163" s="5"/>
      <c r="V163" s="5"/>
    </row>
    <row r="164" spans="1:23" s="6" customFormat="1" x14ac:dyDescent="0.25">
      <c r="A164" s="1" t="s">
        <v>326</v>
      </c>
      <c r="B164" s="5" t="s">
        <v>28</v>
      </c>
      <c r="C164" s="5">
        <v>210</v>
      </c>
      <c r="D164" s="5">
        <v>1</v>
      </c>
      <c r="E164" s="5">
        <v>0.50476190476190497</v>
      </c>
      <c r="F164" s="5">
        <v>2</v>
      </c>
      <c r="G164" s="5">
        <v>0.34285714285714303</v>
      </c>
      <c r="H164" s="5">
        <v>1.5</v>
      </c>
      <c r="I164" s="5">
        <v>0.15238095238095201</v>
      </c>
      <c r="J164" s="5"/>
      <c r="K164" s="5"/>
      <c r="L164" s="5"/>
      <c r="M164" s="5"/>
      <c r="N164" s="5">
        <v>1</v>
      </c>
      <c r="O164" s="6">
        <v>0.50476190476190497</v>
      </c>
      <c r="P164" s="5">
        <v>2</v>
      </c>
      <c r="Q164" s="6">
        <v>0.34285714285714303</v>
      </c>
      <c r="R164" s="5">
        <v>1.5</v>
      </c>
      <c r="S164" s="6">
        <v>0.15238095238095201</v>
      </c>
      <c r="T164" s="5"/>
      <c r="V164" s="5"/>
    </row>
    <row r="165" spans="1:23" s="6" customFormat="1" x14ac:dyDescent="0.25">
      <c r="A165" s="1" t="s">
        <v>323</v>
      </c>
      <c r="B165" s="5" t="s">
        <v>28</v>
      </c>
      <c r="C165" s="5">
        <v>198</v>
      </c>
      <c r="D165" s="5">
        <v>3.38</v>
      </c>
      <c r="E165" s="5">
        <v>0.88888888888888895</v>
      </c>
      <c r="F165" s="5"/>
      <c r="G165" s="5"/>
      <c r="H165" s="5"/>
      <c r="I165" s="5"/>
      <c r="J165" s="5"/>
      <c r="K165" s="5"/>
      <c r="L165" s="5"/>
      <c r="M165" s="5"/>
      <c r="N165" s="5">
        <v>3.38</v>
      </c>
      <c r="O165" s="6">
        <v>0.88888888888888895</v>
      </c>
      <c r="P165" s="5"/>
      <c r="R165" s="5"/>
      <c r="T165" s="5"/>
      <c r="V165" s="5"/>
    </row>
    <row r="166" spans="1:23" s="6" customFormat="1" x14ac:dyDescent="0.25">
      <c r="A166" s="1" t="s">
        <v>391</v>
      </c>
      <c r="B166" s="5" t="s">
        <v>28</v>
      </c>
      <c r="C166" s="5">
        <v>194</v>
      </c>
      <c r="D166" s="5">
        <v>1</v>
      </c>
      <c r="E166" s="5">
        <v>0.98969072164948502</v>
      </c>
      <c r="F166" s="5"/>
      <c r="G166" s="5"/>
      <c r="H166" s="5"/>
      <c r="I166" s="5"/>
      <c r="J166" s="5"/>
      <c r="K166" s="5"/>
      <c r="L166" s="5"/>
      <c r="M166" s="5"/>
      <c r="N166" s="5">
        <v>1</v>
      </c>
      <c r="O166" s="6">
        <v>0.98969072164948502</v>
      </c>
      <c r="P166" s="5"/>
      <c r="R166" s="5"/>
      <c r="T166" s="5"/>
      <c r="V166" s="5"/>
    </row>
    <row r="167" spans="1:23" s="6" customFormat="1" x14ac:dyDescent="0.25">
      <c r="A167" s="1" t="s">
        <v>332</v>
      </c>
      <c r="B167" s="5" t="s">
        <v>8</v>
      </c>
      <c r="C167" s="5">
        <v>188</v>
      </c>
      <c r="D167" s="5">
        <v>0.4</v>
      </c>
      <c r="E167" s="5">
        <v>0.40425531914893598</v>
      </c>
      <c r="F167" s="5">
        <v>0.8</v>
      </c>
      <c r="G167" s="5">
        <v>0.35106382978723399</v>
      </c>
      <c r="H167" s="5">
        <v>0.6</v>
      </c>
      <c r="I167" s="5">
        <v>7.4468085106383003E-2</v>
      </c>
      <c r="J167" s="5"/>
      <c r="K167" s="5"/>
      <c r="L167" s="5"/>
      <c r="M167" s="5"/>
      <c r="N167" s="5">
        <v>0.4</v>
      </c>
      <c r="O167" s="6">
        <v>0.40425531914893598</v>
      </c>
      <c r="P167" s="5">
        <v>0.8</v>
      </c>
      <c r="Q167" s="6">
        <v>0.35106382978723399</v>
      </c>
      <c r="R167" s="5">
        <v>0.6</v>
      </c>
      <c r="S167" s="6">
        <v>7.4468085106383003E-2</v>
      </c>
      <c r="T167" s="5"/>
      <c r="V167" s="5"/>
    </row>
    <row r="168" spans="1:23" x14ac:dyDescent="0.25">
      <c r="A168" s="1" t="s">
        <v>292</v>
      </c>
      <c r="B168" s="5" t="s">
        <v>347</v>
      </c>
      <c r="C168" s="5">
        <v>180</v>
      </c>
      <c r="D168" s="5">
        <v>4</v>
      </c>
      <c r="E168" s="5">
        <v>0.35555555555555601</v>
      </c>
      <c r="F168" s="5">
        <v>2</v>
      </c>
      <c r="G168" s="5">
        <v>0.211111111111111</v>
      </c>
      <c r="H168" s="5">
        <v>6</v>
      </c>
      <c r="I168" s="5">
        <v>0.122222222222222</v>
      </c>
      <c r="J168" s="5">
        <v>3</v>
      </c>
      <c r="K168" s="5">
        <v>0.1</v>
      </c>
      <c r="L168" s="5">
        <v>8</v>
      </c>
      <c r="M168" s="5">
        <v>8.8888888888888906E-2</v>
      </c>
      <c r="N168" s="5">
        <v>4</v>
      </c>
      <c r="O168" s="6">
        <v>0.35555555555555601</v>
      </c>
      <c r="P168" s="5">
        <v>2</v>
      </c>
      <c r="Q168" s="6">
        <v>0.211111111111111</v>
      </c>
      <c r="R168" s="5">
        <v>6</v>
      </c>
      <c r="S168" s="6">
        <v>0.122222222222222</v>
      </c>
      <c r="T168" s="5">
        <v>3</v>
      </c>
      <c r="U168" s="6">
        <v>0.1</v>
      </c>
      <c r="V168" s="5">
        <v>8</v>
      </c>
      <c r="W168" s="6">
        <v>8.8888888888888906E-2</v>
      </c>
    </row>
    <row r="169" spans="1:23" x14ac:dyDescent="0.25">
      <c r="A169" s="1" t="s">
        <v>330</v>
      </c>
      <c r="B169" s="5" t="s">
        <v>8</v>
      </c>
      <c r="C169" s="5">
        <v>170</v>
      </c>
      <c r="D169" s="5">
        <v>10</v>
      </c>
      <c r="E169" s="5">
        <v>0.56470588235294095</v>
      </c>
      <c r="F169" s="5">
        <v>1</v>
      </c>
      <c r="G169" s="5">
        <v>0.14117647058823499</v>
      </c>
      <c r="H169" s="5">
        <v>100</v>
      </c>
      <c r="I169" s="5">
        <v>7.0588235294117604E-2</v>
      </c>
      <c r="J169" s="5">
        <v>5</v>
      </c>
      <c r="K169" s="5">
        <v>5.8823529411764698E-2</v>
      </c>
      <c r="L169" s="5"/>
      <c r="M169" s="5"/>
      <c r="N169" s="5">
        <v>10</v>
      </c>
      <c r="O169" s="6">
        <v>0.56470588235294095</v>
      </c>
      <c r="P169" s="5">
        <v>1</v>
      </c>
      <c r="Q169" s="6">
        <v>0.14117647058823499</v>
      </c>
      <c r="R169" s="5">
        <v>100</v>
      </c>
      <c r="S169" s="6">
        <v>7.0588235294117604E-2</v>
      </c>
      <c r="T169" s="5">
        <v>5</v>
      </c>
      <c r="U169" s="6">
        <v>5.8823529411764698E-2</v>
      </c>
      <c r="V169" s="5"/>
    </row>
    <row r="170" spans="1:23" x14ac:dyDescent="0.25">
      <c r="A170" s="1" t="s">
        <v>336</v>
      </c>
      <c r="B170" s="5" t="s">
        <v>8</v>
      </c>
      <c r="C170" s="5">
        <v>166</v>
      </c>
      <c r="D170" s="5">
        <v>3</v>
      </c>
      <c r="E170" s="5">
        <v>0.34939759036144602</v>
      </c>
      <c r="F170" s="5">
        <v>10</v>
      </c>
      <c r="G170" s="5">
        <v>0.22891566265060201</v>
      </c>
      <c r="H170" s="5">
        <v>5</v>
      </c>
      <c r="I170" s="5">
        <v>0.156626506024096</v>
      </c>
      <c r="J170" s="5">
        <v>2.5</v>
      </c>
      <c r="K170" s="5">
        <v>8.4337349397590397E-2</v>
      </c>
      <c r="L170" s="5"/>
      <c r="M170" s="5"/>
      <c r="N170" s="5">
        <v>3</v>
      </c>
      <c r="O170" s="6">
        <v>0.34939759036144602</v>
      </c>
      <c r="P170" s="5">
        <v>10</v>
      </c>
      <c r="Q170" s="6">
        <v>0.22891566265060201</v>
      </c>
      <c r="R170" s="5">
        <v>5</v>
      </c>
      <c r="S170" s="6">
        <v>0.156626506024096</v>
      </c>
      <c r="T170" s="5">
        <v>2.5</v>
      </c>
      <c r="U170" s="6">
        <v>8.4337349397590397E-2</v>
      </c>
      <c r="V170" s="5"/>
    </row>
    <row r="171" spans="1:23" x14ac:dyDescent="0.25">
      <c r="A171" s="1" t="s">
        <v>339</v>
      </c>
      <c r="B171" s="5" t="s">
        <v>3</v>
      </c>
      <c r="C171" s="5">
        <v>166</v>
      </c>
      <c r="D171" s="5">
        <v>250</v>
      </c>
      <c r="E171" s="5">
        <v>0.843373493975904</v>
      </c>
      <c r="F171" s="5">
        <v>0.25</v>
      </c>
      <c r="G171" s="5">
        <v>0.120481927710843</v>
      </c>
      <c r="H171" s="5"/>
      <c r="I171" s="5"/>
      <c r="J171" s="5"/>
      <c r="K171" s="5"/>
      <c r="L171" s="5"/>
      <c r="M171" s="5"/>
      <c r="N171" s="5">
        <v>250</v>
      </c>
      <c r="O171" s="6">
        <v>0.843373493975904</v>
      </c>
      <c r="P171" s="5">
        <v>0.25</v>
      </c>
      <c r="Q171" s="6">
        <v>0.120481927710843</v>
      </c>
      <c r="R171" s="5"/>
      <c r="T171" s="5"/>
      <c r="V171" s="5"/>
    </row>
    <row r="172" spans="1:23" x14ac:dyDescent="0.25">
      <c r="A172" s="1" t="s">
        <v>335</v>
      </c>
      <c r="B172" s="5" t="s">
        <v>195</v>
      </c>
      <c r="C172" s="5">
        <v>162</v>
      </c>
      <c r="D172" s="5">
        <v>4000000</v>
      </c>
      <c r="E172" s="5">
        <v>0.25925925925925902</v>
      </c>
      <c r="F172" s="5">
        <v>5000000</v>
      </c>
      <c r="G172" s="5">
        <v>0.24691358024691401</v>
      </c>
      <c r="H172" s="5">
        <v>2000000</v>
      </c>
      <c r="I172" s="5">
        <v>0.209876543209877</v>
      </c>
      <c r="J172" s="5">
        <v>3000000</v>
      </c>
      <c r="K172" s="5">
        <v>7.4074074074074098E-2</v>
      </c>
      <c r="L172" s="5"/>
      <c r="M172" s="5"/>
      <c r="N172" s="5">
        <v>4000000</v>
      </c>
      <c r="O172" s="6">
        <v>0.25925925925925902</v>
      </c>
      <c r="P172" s="5">
        <v>5000000</v>
      </c>
      <c r="Q172" s="6">
        <v>0.24691358024691401</v>
      </c>
      <c r="R172" s="5">
        <v>2000000</v>
      </c>
      <c r="S172" s="6">
        <v>0.209876543209877</v>
      </c>
      <c r="T172" s="5">
        <v>3000000</v>
      </c>
      <c r="U172" s="6">
        <v>7.4074074074074098E-2</v>
      </c>
      <c r="V172" s="5"/>
    </row>
    <row r="173" spans="1:23" x14ac:dyDescent="0.25">
      <c r="A173" s="1" t="s">
        <v>340</v>
      </c>
      <c r="B173" s="5" t="s">
        <v>8</v>
      </c>
      <c r="C173" s="5">
        <v>144</v>
      </c>
      <c r="D173" s="5">
        <v>1</v>
      </c>
      <c r="E173" s="5">
        <v>0.54166666666666696</v>
      </c>
      <c r="F173" s="5">
        <v>2</v>
      </c>
      <c r="G173" s="5">
        <v>6.9444444444444406E-2</v>
      </c>
      <c r="H173" s="5"/>
      <c r="I173" s="5"/>
      <c r="J173" s="5"/>
      <c r="K173" s="5"/>
      <c r="L173" s="5"/>
      <c r="M173" s="5"/>
      <c r="N173" s="5">
        <v>1</v>
      </c>
      <c r="O173" s="6">
        <v>0.54166666666666696</v>
      </c>
      <c r="P173" s="5">
        <v>2</v>
      </c>
      <c r="Q173" s="6">
        <v>6.9444444444444406E-2</v>
      </c>
      <c r="R173" s="5"/>
      <c r="T173" s="5"/>
      <c r="V173" s="5"/>
    </row>
    <row r="174" spans="1:23" x14ac:dyDescent="0.25">
      <c r="A174" s="1" t="s">
        <v>341</v>
      </c>
      <c r="B174" s="5" t="s">
        <v>348</v>
      </c>
      <c r="C174" s="5">
        <v>132</v>
      </c>
      <c r="D174" s="5">
        <v>20</v>
      </c>
      <c r="E174" s="5">
        <v>0.30303030303030298</v>
      </c>
      <c r="F174" s="5">
        <v>15</v>
      </c>
      <c r="G174" s="5">
        <v>0.10606060606060599</v>
      </c>
      <c r="H174" s="5">
        <v>60</v>
      </c>
      <c r="I174" s="5">
        <v>9.0909090909090898E-2</v>
      </c>
      <c r="J174" s="5">
        <v>30</v>
      </c>
      <c r="K174" s="5">
        <v>7.5757575757575801E-2</v>
      </c>
      <c r="L174" s="5">
        <v>55</v>
      </c>
      <c r="M174" s="5">
        <v>6.0606060606060601E-2</v>
      </c>
      <c r="N174" s="5">
        <v>20</v>
      </c>
      <c r="O174" s="6">
        <v>0.30303030303030298</v>
      </c>
      <c r="P174" s="5">
        <v>15</v>
      </c>
      <c r="Q174" s="6">
        <v>0.10606060606060599</v>
      </c>
      <c r="R174" s="5">
        <v>60</v>
      </c>
      <c r="S174" s="6">
        <v>9.0909090909090898E-2</v>
      </c>
      <c r="T174" s="5">
        <v>30</v>
      </c>
      <c r="U174" s="6">
        <v>7.5757575757575801E-2</v>
      </c>
      <c r="V174" s="5">
        <v>55</v>
      </c>
      <c r="W174" s="6">
        <v>6.0606060606060601E-2</v>
      </c>
    </row>
    <row r="175" spans="1:23" x14ac:dyDescent="0.25">
      <c r="A175" s="1" t="s">
        <v>310</v>
      </c>
      <c r="B175" s="5" t="s">
        <v>8</v>
      </c>
      <c r="C175" s="5">
        <v>130</v>
      </c>
      <c r="D175" s="5">
        <v>20</v>
      </c>
      <c r="E175" s="5">
        <v>0.41538461538461502</v>
      </c>
      <c r="F175" s="5">
        <v>500</v>
      </c>
      <c r="G175" s="5">
        <v>0.107692307692308</v>
      </c>
      <c r="H175" s="5">
        <v>50</v>
      </c>
      <c r="I175" s="5">
        <v>6.15384615384615E-2</v>
      </c>
      <c r="J175" s="5"/>
      <c r="K175" s="5"/>
      <c r="L175" s="5"/>
      <c r="M175" s="5"/>
      <c r="N175" s="5">
        <v>20</v>
      </c>
      <c r="O175" s="6">
        <v>0.41538461538461502</v>
      </c>
      <c r="P175" s="5">
        <v>500</v>
      </c>
      <c r="Q175" s="6">
        <v>0.107692307692308</v>
      </c>
      <c r="R175" s="5">
        <v>50</v>
      </c>
      <c r="S175" s="6">
        <v>6.15384615384615E-2</v>
      </c>
      <c r="T175" s="5"/>
      <c r="V175" s="5"/>
    </row>
    <row r="176" spans="1:23" x14ac:dyDescent="0.25">
      <c r="A176" s="1" t="s">
        <v>303</v>
      </c>
      <c r="B176" s="5" t="s">
        <v>8</v>
      </c>
      <c r="C176" s="5">
        <v>124</v>
      </c>
      <c r="D176" s="5">
        <v>7.5</v>
      </c>
      <c r="E176" s="5">
        <v>0.241935483870968</v>
      </c>
      <c r="F176" s="5">
        <v>5</v>
      </c>
      <c r="G176" s="5">
        <v>0.16129032258064499</v>
      </c>
      <c r="H176" s="5">
        <v>10</v>
      </c>
      <c r="I176" s="5">
        <v>0.112903225806452</v>
      </c>
      <c r="J176" s="5">
        <v>2.5</v>
      </c>
      <c r="K176" s="5">
        <v>8.0645161290322606E-2</v>
      </c>
      <c r="L176" s="5"/>
      <c r="M176" s="5"/>
      <c r="N176" s="5">
        <v>7.5</v>
      </c>
      <c r="O176" s="6">
        <v>0.241935483870968</v>
      </c>
      <c r="P176" s="5">
        <v>5</v>
      </c>
      <c r="Q176" s="6">
        <v>0.16129032258064499</v>
      </c>
      <c r="R176" s="5">
        <v>10</v>
      </c>
      <c r="S176" s="6">
        <v>0.112903225806452</v>
      </c>
      <c r="T176" s="5">
        <v>2.5</v>
      </c>
      <c r="U176" s="6">
        <v>8.0645161290322606E-2</v>
      </c>
      <c r="V176" s="5"/>
    </row>
    <row r="177" spans="1:23" x14ac:dyDescent="0.25">
      <c r="A177" s="1" t="s">
        <v>344</v>
      </c>
      <c r="B177" s="5" t="s">
        <v>348</v>
      </c>
      <c r="C177" s="5">
        <v>116</v>
      </c>
      <c r="D177" s="5">
        <v>1</v>
      </c>
      <c r="E177" s="5">
        <v>0.70689655172413801</v>
      </c>
      <c r="F177" s="5">
        <v>2</v>
      </c>
      <c r="G177" s="5">
        <v>0.15517241379310301</v>
      </c>
      <c r="H177" s="5"/>
      <c r="I177" s="5"/>
      <c r="J177" s="5"/>
      <c r="K177" s="5"/>
      <c r="L177" s="5"/>
      <c r="M177" s="5"/>
      <c r="N177" s="5">
        <v>1</v>
      </c>
      <c r="O177" s="6">
        <v>0.70689655172413801</v>
      </c>
      <c r="P177" s="5">
        <v>2</v>
      </c>
      <c r="Q177" s="6">
        <v>0.15517241379310301</v>
      </c>
      <c r="R177" s="5"/>
      <c r="T177" s="5"/>
      <c r="V177" s="5"/>
    </row>
    <row r="178" spans="1:23" x14ac:dyDescent="0.25">
      <c r="A178" s="1" t="s">
        <v>267</v>
      </c>
      <c r="B178" s="5" t="s">
        <v>8</v>
      </c>
      <c r="C178" s="5">
        <v>116</v>
      </c>
      <c r="D178" s="5">
        <v>100</v>
      </c>
      <c r="E178" s="5">
        <v>0.27586206896551702</v>
      </c>
      <c r="F178" s="5">
        <v>80</v>
      </c>
      <c r="G178" s="5">
        <v>0.22413793103448301</v>
      </c>
      <c r="H178" s="5">
        <v>60</v>
      </c>
      <c r="I178" s="5">
        <v>0.12068965517241401</v>
      </c>
      <c r="J178" s="5">
        <v>40</v>
      </c>
      <c r="K178" s="5">
        <v>0.10344827586206901</v>
      </c>
      <c r="L178" s="5">
        <v>50</v>
      </c>
      <c r="M178" s="5">
        <v>6.8965517241379296E-2</v>
      </c>
      <c r="N178" s="5">
        <v>100</v>
      </c>
      <c r="O178" s="6">
        <v>0.27586206896551702</v>
      </c>
      <c r="P178" s="5">
        <v>80</v>
      </c>
      <c r="Q178" s="6">
        <v>0.22413793103448301</v>
      </c>
      <c r="R178" s="5">
        <v>60</v>
      </c>
      <c r="S178" s="6">
        <v>0.12068965517241401</v>
      </c>
      <c r="T178" s="5">
        <v>40</v>
      </c>
      <c r="U178" s="6">
        <v>0.10344827586206901</v>
      </c>
      <c r="V178" s="5">
        <v>50</v>
      </c>
      <c r="W178" s="6">
        <v>6.8965517241379296E-2</v>
      </c>
    </row>
    <row r="179" spans="1:23" x14ac:dyDescent="0.25">
      <c r="A179" s="1" t="s">
        <v>375</v>
      </c>
      <c r="B179" s="5" t="s">
        <v>178</v>
      </c>
      <c r="C179" s="5">
        <v>106</v>
      </c>
      <c r="D179" s="5">
        <v>2</v>
      </c>
      <c r="E179" s="5">
        <v>0.22641509433962301</v>
      </c>
      <c r="F179" s="5">
        <v>0.5</v>
      </c>
      <c r="G179" s="5">
        <v>0.169811320754717</v>
      </c>
      <c r="H179" s="5">
        <v>1.3</v>
      </c>
      <c r="I179" s="5">
        <v>5.6603773584905703E-2</v>
      </c>
      <c r="J179" s="5"/>
      <c r="K179" s="5"/>
      <c r="L179" s="5"/>
      <c r="M179" s="5"/>
      <c r="N179" s="5">
        <v>2</v>
      </c>
      <c r="O179" s="6">
        <v>0.22641509433962301</v>
      </c>
      <c r="P179" s="5">
        <v>0.5</v>
      </c>
      <c r="Q179" s="6">
        <v>0.169811320754717</v>
      </c>
      <c r="R179" s="5">
        <v>1.3</v>
      </c>
      <c r="S179" s="6">
        <v>5.6603773584905703E-2</v>
      </c>
      <c r="T179" s="5"/>
      <c r="V179" s="5"/>
    </row>
    <row r="180" spans="1:23" x14ac:dyDescent="0.25">
      <c r="A180" s="1" t="s">
        <v>343</v>
      </c>
      <c r="B180" s="5" t="s">
        <v>8</v>
      </c>
      <c r="C180" s="5">
        <v>104</v>
      </c>
      <c r="D180" s="5">
        <v>2</v>
      </c>
      <c r="E180" s="5">
        <v>0.63461538461538503</v>
      </c>
      <c r="F180" s="5">
        <v>1</v>
      </c>
      <c r="G180" s="5">
        <v>0.21153846153846201</v>
      </c>
      <c r="H180" s="5">
        <v>4</v>
      </c>
      <c r="I180" s="5">
        <v>7.69230769230769E-2</v>
      </c>
      <c r="J180" s="5"/>
      <c r="K180" s="5"/>
      <c r="L180" s="5"/>
      <c r="M180" s="5"/>
      <c r="N180" s="5">
        <v>2</v>
      </c>
      <c r="O180" s="6">
        <v>0.63461538461538503</v>
      </c>
      <c r="P180" s="5">
        <v>1</v>
      </c>
      <c r="Q180" s="6">
        <v>0.21153846153846201</v>
      </c>
      <c r="R180" s="5">
        <v>4</v>
      </c>
      <c r="S180" s="6">
        <v>7.69230769230769E-2</v>
      </c>
      <c r="T180" s="5"/>
      <c r="V180" s="5"/>
    </row>
    <row r="181" spans="1:23" x14ac:dyDescent="0.25">
      <c r="A181" s="1" t="s">
        <v>338</v>
      </c>
      <c r="B181" s="5" t="s">
        <v>183</v>
      </c>
      <c r="C181" s="5">
        <v>102</v>
      </c>
      <c r="D181" s="5">
        <v>1</v>
      </c>
      <c r="E181" s="5">
        <v>0.15686274509803899</v>
      </c>
      <c r="F181" s="5">
        <v>5</v>
      </c>
      <c r="G181" s="5">
        <v>9.8039215686274495E-2</v>
      </c>
      <c r="H181" s="5">
        <v>200</v>
      </c>
      <c r="I181" s="5">
        <v>5.8823529411764698E-2</v>
      </c>
      <c r="J181" s="5"/>
      <c r="K181" s="5"/>
      <c r="L181" s="5"/>
      <c r="M181" s="5"/>
      <c r="N181" s="5">
        <v>1</v>
      </c>
      <c r="O181" s="6">
        <v>0.15686274509803899</v>
      </c>
      <c r="P181" s="5">
        <v>5</v>
      </c>
      <c r="Q181" s="6">
        <v>9.8039215686274495E-2</v>
      </c>
      <c r="R181" s="5">
        <v>200</v>
      </c>
      <c r="S181" s="6">
        <v>5.8823529411764698E-2</v>
      </c>
      <c r="T181" s="5"/>
      <c r="V181" s="5"/>
    </row>
    <row r="182" spans="1:23" x14ac:dyDescent="0.25">
      <c r="A182" s="1" t="s">
        <v>342</v>
      </c>
      <c r="B182" s="5" t="s">
        <v>8</v>
      </c>
      <c r="C182" s="5">
        <v>102</v>
      </c>
      <c r="D182" s="5">
        <v>500</v>
      </c>
      <c r="E182" s="5">
        <v>0.66666666666666696</v>
      </c>
      <c r="F182" s="5">
        <v>1000</v>
      </c>
      <c r="G182" s="5">
        <v>0.23529411764705899</v>
      </c>
      <c r="H182" s="5"/>
      <c r="I182" s="5"/>
      <c r="J182" s="5"/>
      <c r="K182" s="5"/>
      <c r="L182" s="5"/>
      <c r="M182" s="5"/>
      <c r="N182" s="5">
        <v>500</v>
      </c>
      <c r="O182" s="6">
        <v>0.66666666666666696</v>
      </c>
      <c r="P182" s="5">
        <v>1000</v>
      </c>
      <c r="Q182" s="6">
        <v>0.23529411764705899</v>
      </c>
      <c r="R182" s="5"/>
      <c r="T182" s="5"/>
      <c r="V182" s="5"/>
    </row>
    <row r="183" spans="1:23" x14ac:dyDescent="0.2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P183" s="5"/>
      <c r="R183" s="5"/>
      <c r="T183" s="5"/>
      <c r="V183" s="5"/>
    </row>
    <row r="184" spans="1:23" x14ac:dyDescent="0.2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P184" s="5"/>
      <c r="R184" s="5"/>
      <c r="T184" s="5"/>
      <c r="V184" s="5"/>
    </row>
    <row r="185" spans="1:23" x14ac:dyDescent="0.2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P185" s="5"/>
      <c r="R185" s="5"/>
      <c r="T185" s="5"/>
      <c r="V185" s="5"/>
    </row>
    <row r="186" spans="1:23" x14ac:dyDescent="0.2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P186" s="5"/>
      <c r="R186" s="5"/>
      <c r="T186" s="5"/>
      <c r="V186" s="5"/>
    </row>
    <row r="187" spans="1:23" x14ac:dyDescent="0.2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P187" s="5"/>
      <c r="R187" s="5"/>
      <c r="T187" s="5"/>
      <c r="V187" s="5"/>
    </row>
    <row r="188" spans="1:23" x14ac:dyDescent="0.2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P188" s="5"/>
      <c r="R188" s="5"/>
      <c r="T188" s="5"/>
      <c r="V188" s="5"/>
    </row>
    <row r="189" spans="1:23" x14ac:dyDescent="0.2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P189" s="5"/>
      <c r="R189" s="5"/>
      <c r="T189" s="5"/>
      <c r="V189" s="5"/>
    </row>
    <row r="190" spans="1:23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P190" s="5"/>
      <c r="R190" s="5"/>
      <c r="T190" s="5"/>
      <c r="V190" s="5"/>
    </row>
    <row r="191" spans="1:23" x14ac:dyDescent="0.2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P191" s="5"/>
      <c r="R191" s="5"/>
      <c r="T191" s="5"/>
      <c r="V191" s="5"/>
    </row>
    <row r="192" spans="1:23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P192" s="5"/>
      <c r="R192" s="5"/>
      <c r="T192" s="5"/>
      <c r="V192" s="5"/>
    </row>
    <row r="193" spans="1:22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P193" s="5"/>
      <c r="R193" s="5"/>
      <c r="T193" s="5"/>
      <c r="V193" s="5"/>
    </row>
    <row r="194" spans="1:22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P194" s="5"/>
      <c r="R194" s="5"/>
      <c r="T194" s="5"/>
      <c r="V194" s="5"/>
    </row>
    <row r="195" spans="1:22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P195" s="5"/>
      <c r="R195" s="5"/>
      <c r="T195" s="5"/>
      <c r="V195" s="5"/>
    </row>
    <row r="196" spans="1:22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P196" s="5"/>
      <c r="R196" s="5"/>
      <c r="T196" s="5"/>
      <c r="V196" s="5"/>
    </row>
    <row r="197" spans="1:22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P197" s="5"/>
      <c r="R197" s="5"/>
      <c r="T197" s="5"/>
      <c r="V197" s="5"/>
    </row>
    <row r="198" spans="1:22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P198" s="5"/>
      <c r="R198" s="5"/>
      <c r="T198" s="5"/>
      <c r="V198" s="5"/>
    </row>
    <row r="199" spans="1:22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P199" s="5"/>
      <c r="R199" s="5"/>
      <c r="T199" s="5"/>
      <c r="V199" s="5"/>
    </row>
    <row r="200" spans="1:22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P200" s="5"/>
      <c r="R200" s="5"/>
      <c r="T200" s="5"/>
      <c r="V200" s="5"/>
    </row>
    <row r="201" spans="1:22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P201" s="5"/>
      <c r="R201" s="5"/>
      <c r="T201" s="5"/>
      <c r="V201" s="5"/>
    </row>
    <row r="202" spans="1:22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P202" s="5"/>
      <c r="R202" s="5"/>
      <c r="T202" s="5"/>
      <c r="V202" s="5"/>
    </row>
    <row r="203" spans="1:22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P203" s="5"/>
      <c r="R203" s="5"/>
      <c r="T203" s="5"/>
      <c r="V203" s="5"/>
    </row>
    <row r="204" spans="1:22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P204" s="5"/>
      <c r="R204" s="5"/>
      <c r="T204" s="5"/>
      <c r="V204" s="5"/>
    </row>
    <row r="205" spans="1:22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P205" s="5"/>
      <c r="R205" s="5"/>
      <c r="T205" s="5"/>
      <c r="V205" s="5"/>
    </row>
    <row r="206" spans="1:22" x14ac:dyDescent="0.2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P206" s="5"/>
      <c r="R206" s="5"/>
      <c r="T206" s="5"/>
      <c r="V206" s="5"/>
    </row>
    <row r="207" spans="1:22" x14ac:dyDescent="0.2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P207" s="5"/>
      <c r="R207" s="5"/>
      <c r="T207" s="5"/>
      <c r="V207" s="5"/>
    </row>
    <row r="208" spans="1:22" x14ac:dyDescent="0.2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P208" s="5"/>
      <c r="R208" s="5"/>
      <c r="T208" s="5"/>
      <c r="V208" s="5"/>
    </row>
    <row r="209" spans="1:22" x14ac:dyDescent="0.2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P209" s="5"/>
      <c r="R209" s="5"/>
      <c r="T209" s="5"/>
      <c r="V209" s="5"/>
    </row>
    <row r="210" spans="1:22" x14ac:dyDescent="0.2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P210" s="5"/>
      <c r="R210" s="5"/>
      <c r="T210" s="5"/>
      <c r="V210" s="5"/>
    </row>
    <row r="211" spans="1:22" x14ac:dyDescent="0.2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P211" s="5"/>
      <c r="R211" s="5"/>
      <c r="T211" s="5"/>
      <c r="V211" s="5"/>
    </row>
    <row r="212" spans="1:22" x14ac:dyDescent="0.2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P212" s="5"/>
      <c r="R212" s="5"/>
      <c r="T212" s="5"/>
      <c r="V212" s="5"/>
    </row>
    <row r="213" spans="1:22" x14ac:dyDescent="0.2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P213" s="5"/>
      <c r="R213" s="5"/>
      <c r="T213" s="5"/>
      <c r="V213" s="5"/>
    </row>
    <row r="214" spans="1:22" x14ac:dyDescent="0.2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P214" s="5"/>
      <c r="R214" s="5"/>
      <c r="T214" s="5"/>
      <c r="V214" s="5"/>
    </row>
    <row r="215" spans="1:22" x14ac:dyDescent="0.2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P215" s="5"/>
      <c r="R215" s="5"/>
      <c r="T215" s="5"/>
      <c r="V215" s="5"/>
    </row>
    <row r="216" spans="1:22" x14ac:dyDescent="0.2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P216" s="5"/>
      <c r="R216" s="5"/>
      <c r="T216" s="5"/>
      <c r="V216" s="5"/>
    </row>
    <row r="217" spans="1:22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P217" s="5"/>
      <c r="R217" s="5"/>
      <c r="T217" s="5"/>
      <c r="V217" s="5"/>
    </row>
    <row r="218" spans="1:22" x14ac:dyDescent="0.2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P218" s="5"/>
      <c r="R218" s="5"/>
      <c r="T218" s="5"/>
      <c r="V218" s="5"/>
    </row>
    <row r="219" spans="1:22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P219" s="5"/>
      <c r="R219" s="5"/>
      <c r="T219" s="5"/>
      <c r="V219" s="5"/>
    </row>
    <row r="220" spans="1:22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P220" s="5"/>
      <c r="R220" s="5"/>
      <c r="T220" s="5"/>
      <c r="V220" s="5"/>
    </row>
    <row r="221" spans="1:22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P221" s="5"/>
      <c r="R221" s="5"/>
      <c r="T221" s="5"/>
      <c r="V221" s="5"/>
    </row>
    <row r="222" spans="1:22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P222" s="5"/>
      <c r="R222" s="5"/>
      <c r="T222" s="5"/>
      <c r="V222" s="5"/>
    </row>
    <row r="223" spans="1:22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P223" s="5"/>
      <c r="R223" s="5"/>
      <c r="T223" s="5"/>
      <c r="V223" s="5"/>
    </row>
    <row r="224" spans="1:22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P224" s="5"/>
      <c r="R224" s="5"/>
      <c r="T224" s="5"/>
      <c r="V224" s="5"/>
    </row>
    <row r="225" spans="1:22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P225" s="5"/>
      <c r="R225" s="5"/>
      <c r="T225" s="5"/>
      <c r="V225" s="5"/>
    </row>
    <row r="226" spans="1:22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P226" s="5"/>
      <c r="R226" s="5"/>
      <c r="T226" s="5"/>
      <c r="V226" s="5"/>
    </row>
    <row r="227" spans="1:22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P227" s="5"/>
      <c r="R227" s="5"/>
      <c r="T227" s="5"/>
      <c r="V227" s="5"/>
    </row>
    <row r="228" spans="1:22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P228" s="5"/>
      <c r="R228" s="5"/>
      <c r="T228" s="5"/>
      <c r="V228" s="5"/>
    </row>
    <row r="229" spans="1:22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P229" s="5"/>
      <c r="R229" s="5"/>
      <c r="T229" s="5"/>
      <c r="V229" s="5"/>
    </row>
    <row r="230" spans="1:22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P230" s="5"/>
      <c r="R230" s="5"/>
      <c r="T230" s="5"/>
      <c r="V230" s="5"/>
    </row>
    <row r="231" spans="1:22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P231" s="5"/>
      <c r="R231" s="5"/>
      <c r="T231" s="5"/>
      <c r="V231" s="5"/>
    </row>
    <row r="232" spans="1:22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P232" s="5"/>
      <c r="R232" s="5"/>
      <c r="T232" s="5"/>
      <c r="V232" s="5"/>
    </row>
    <row r="233" spans="1:22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P233" s="5"/>
      <c r="R233" s="5"/>
      <c r="T233" s="5"/>
      <c r="V233" s="5"/>
    </row>
    <row r="234" spans="1:22" x14ac:dyDescent="0.2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P234" s="5"/>
      <c r="R234" s="5"/>
      <c r="T234" s="5"/>
      <c r="V234" s="5"/>
    </row>
    <row r="235" spans="1:22" x14ac:dyDescent="0.2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P235" s="5"/>
      <c r="R235" s="5"/>
      <c r="T235" s="5"/>
      <c r="V235" s="5"/>
    </row>
    <row r="236" spans="1:22" x14ac:dyDescent="0.2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P236" s="5"/>
      <c r="R236" s="5"/>
      <c r="T236" s="5"/>
      <c r="V236" s="5"/>
    </row>
    <row r="237" spans="1:22" x14ac:dyDescent="0.2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P237" s="5"/>
      <c r="R237" s="5"/>
      <c r="T237" s="5"/>
      <c r="V237" s="5"/>
    </row>
    <row r="238" spans="1:22" x14ac:dyDescent="0.2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P238" s="5"/>
      <c r="R238" s="5"/>
      <c r="T238" s="5"/>
      <c r="V238" s="5"/>
    </row>
    <row r="239" spans="1:22" x14ac:dyDescent="0.2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P239" s="5"/>
      <c r="R239" s="5"/>
      <c r="T239" s="5"/>
      <c r="V239" s="5"/>
    </row>
    <row r="240" spans="1:22" x14ac:dyDescent="0.2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P240" s="5"/>
      <c r="R240" s="5"/>
      <c r="T240" s="5"/>
      <c r="V240" s="5"/>
    </row>
    <row r="241" spans="1:22" x14ac:dyDescent="0.2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P241" s="5"/>
      <c r="R241" s="5"/>
      <c r="T241" s="5"/>
      <c r="V241" s="5"/>
    </row>
    <row r="242" spans="1:22" x14ac:dyDescent="0.2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P242" s="5"/>
      <c r="R242" s="5"/>
      <c r="T242" s="5"/>
      <c r="V242" s="5"/>
    </row>
    <row r="243" spans="1:22" x14ac:dyDescent="0.2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P243" s="5"/>
      <c r="R243" s="5"/>
      <c r="T243" s="5"/>
      <c r="V243" s="5"/>
    </row>
    <row r="244" spans="1:22" x14ac:dyDescent="0.2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P244" s="5"/>
      <c r="R244" s="5"/>
      <c r="T244" s="5"/>
      <c r="V244" s="5"/>
    </row>
    <row r="245" spans="1:22" x14ac:dyDescent="0.2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P245" s="5"/>
      <c r="R245" s="5"/>
      <c r="T245" s="5"/>
      <c r="V245" s="5"/>
    </row>
    <row r="246" spans="1:22" x14ac:dyDescent="0.2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P246" s="5"/>
      <c r="R246" s="5"/>
      <c r="T246" s="5"/>
      <c r="V246" s="5"/>
    </row>
    <row r="247" spans="1:22" x14ac:dyDescent="0.2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P247" s="5"/>
      <c r="R247" s="5"/>
      <c r="T247" s="5"/>
      <c r="V247" s="5"/>
    </row>
    <row r="248" spans="1:22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P248" s="5"/>
      <c r="R248" s="5"/>
      <c r="T248" s="5"/>
      <c r="V248" s="5"/>
    </row>
    <row r="249" spans="1:22" x14ac:dyDescent="0.2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P249" s="5"/>
      <c r="R249" s="5"/>
      <c r="T249" s="5"/>
      <c r="V249" s="5"/>
    </row>
    <row r="250" spans="1:22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P250" s="5"/>
      <c r="R250" s="5"/>
      <c r="T250" s="5"/>
      <c r="V250" s="5"/>
    </row>
    <row r="251" spans="1:22" x14ac:dyDescent="0.2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P251" s="5"/>
      <c r="R251" s="5"/>
      <c r="T251" s="5"/>
      <c r="V251" s="5"/>
    </row>
    <row r="252" spans="1:22" x14ac:dyDescent="0.2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P252" s="5"/>
      <c r="R252" s="5"/>
      <c r="T252" s="5"/>
      <c r="V252" s="5"/>
    </row>
    <row r="253" spans="1:22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P253" s="5"/>
      <c r="R253" s="5"/>
      <c r="T253" s="5"/>
      <c r="V253" s="5"/>
    </row>
    <row r="254" spans="1:22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P254" s="5"/>
      <c r="R254" s="5"/>
      <c r="T254" s="5"/>
      <c r="V254" s="5"/>
    </row>
    <row r="255" spans="1:22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P255" s="5"/>
      <c r="R255" s="5"/>
      <c r="T255" s="5"/>
      <c r="V255" s="5"/>
    </row>
    <row r="256" spans="1:22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P256" s="5"/>
      <c r="R256" s="5"/>
      <c r="T256" s="5"/>
      <c r="V256" s="5"/>
    </row>
    <row r="257" spans="1:22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P257" s="5"/>
      <c r="R257" s="5"/>
      <c r="T257" s="5"/>
      <c r="V257" s="5"/>
    </row>
    <row r="258" spans="1:22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P258" s="5"/>
      <c r="R258" s="5"/>
      <c r="T258" s="5"/>
      <c r="V258" s="5"/>
    </row>
    <row r="259" spans="1:22" x14ac:dyDescent="0.2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P259" s="5"/>
      <c r="R259" s="5"/>
      <c r="T259" s="5"/>
      <c r="V259" s="5"/>
    </row>
    <row r="260" spans="1:22" x14ac:dyDescent="0.2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P260" s="5"/>
      <c r="R260" s="5"/>
      <c r="T260" s="5"/>
      <c r="V260" s="5"/>
    </row>
    <row r="261" spans="1:22" x14ac:dyDescent="0.2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P261" s="5"/>
      <c r="R261" s="5"/>
      <c r="T261" s="5"/>
      <c r="V261" s="5"/>
    </row>
    <row r="262" spans="1:22" x14ac:dyDescent="0.2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P262" s="5"/>
      <c r="R262" s="5"/>
      <c r="T262" s="5"/>
      <c r="V262" s="5"/>
    </row>
    <row r="263" spans="1:22" x14ac:dyDescent="0.2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P263" s="5"/>
      <c r="R263" s="5"/>
      <c r="T263" s="5"/>
      <c r="V263" s="5"/>
    </row>
    <row r="264" spans="1:22" x14ac:dyDescent="0.2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P264" s="5"/>
      <c r="R264" s="5"/>
      <c r="T264" s="5"/>
      <c r="V264" s="5"/>
    </row>
    <row r="265" spans="1:22" x14ac:dyDescent="0.2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P265" s="5"/>
      <c r="R265" s="5"/>
      <c r="T265" s="5"/>
      <c r="V265" s="5"/>
    </row>
    <row r="266" spans="1:22" x14ac:dyDescent="0.2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P266" s="5"/>
      <c r="R266" s="5"/>
      <c r="T266" s="5"/>
      <c r="V266" s="5"/>
    </row>
    <row r="267" spans="1:22" x14ac:dyDescent="0.2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P267" s="5"/>
      <c r="R267" s="5"/>
      <c r="T267" s="5"/>
      <c r="V267" s="5"/>
    </row>
    <row r="268" spans="1:22" x14ac:dyDescent="0.2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P268" s="5"/>
      <c r="R268" s="5"/>
      <c r="T268" s="5"/>
      <c r="V268" s="5"/>
    </row>
    <row r="269" spans="1:22" x14ac:dyDescent="0.2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P269" s="5"/>
      <c r="R269" s="5"/>
      <c r="T269" s="5"/>
      <c r="V269" s="5"/>
    </row>
    <row r="270" spans="1:22" x14ac:dyDescent="0.2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P270" s="5"/>
      <c r="R270" s="5"/>
      <c r="T270" s="5"/>
      <c r="V270" s="5"/>
    </row>
    <row r="271" spans="1:22" x14ac:dyDescent="0.2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P271" s="5"/>
      <c r="R271" s="5"/>
      <c r="T271" s="5"/>
      <c r="V271" s="5"/>
    </row>
    <row r="272" spans="1:22" x14ac:dyDescent="0.2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P272" s="5"/>
      <c r="R272" s="5"/>
      <c r="T272" s="5"/>
      <c r="V272" s="5"/>
    </row>
    <row r="273" spans="1:22" x14ac:dyDescent="0.2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P273" s="5"/>
      <c r="R273" s="5"/>
      <c r="T273" s="5"/>
      <c r="V273" s="5"/>
    </row>
    <row r="274" spans="1:22" x14ac:dyDescent="0.2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P274" s="5"/>
      <c r="R274" s="5"/>
      <c r="T274" s="5"/>
      <c r="V274" s="5"/>
    </row>
    <row r="275" spans="1:22" x14ac:dyDescent="0.2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P275" s="5"/>
      <c r="R275" s="5"/>
      <c r="T275" s="5"/>
      <c r="V275" s="5"/>
    </row>
    <row r="276" spans="1:22" x14ac:dyDescent="0.2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P276" s="5"/>
      <c r="R276" s="5"/>
      <c r="T276" s="5"/>
      <c r="V276" s="5"/>
    </row>
    <row r="277" spans="1:22" x14ac:dyDescent="0.2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P277" s="5"/>
      <c r="R277" s="5"/>
      <c r="T277" s="5"/>
      <c r="V277" s="5"/>
    </row>
    <row r="278" spans="1:22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P278" s="5"/>
      <c r="R278" s="5"/>
      <c r="T278" s="5"/>
      <c r="V278" s="5"/>
    </row>
    <row r="279" spans="1:22" x14ac:dyDescent="0.2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P279" s="5"/>
      <c r="R279" s="5"/>
      <c r="T279" s="5"/>
      <c r="V279" s="5"/>
    </row>
    <row r="280" spans="1:22" x14ac:dyDescent="0.2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P280" s="5"/>
      <c r="R280" s="5"/>
      <c r="T280" s="5"/>
      <c r="V280" s="5"/>
    </row>
    <row r="281" spans="1:22" x14ac:dyDescent="0.2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P281" s="5"/>
      <c r="R281" s="5"/>
      <c r="T281" s="5"/>
      <c r="V281" s="5"/>
    </row>
    <row r="282" spans="1:22" x14ac:dyDescent="0.2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P282" s="5"/>
      <c r="R282" s="5"/>
      <c r="T282" s="5"/>
      <c r="V282" s="5"/>
    </row>
    <row r="283" spans="1:22" x14ac:dyDescent="0.2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P283" s="5"/>
      <c r="R283" s="5"/>
      <c r="T283" s="5"/>
      <c r="V283" s="5"/>
    </row>
    <row r="284" spans="1:22" x14ac:dyDescent="0.2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P284" s="5"/>
      <c r="R284" s="5"/>
      <c r="T284" s="5"/>
      <c r="V284" s="5"/>
    </row>
    <row r="285" spans="1:22" x14ac:dyDescent="0.2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P285" s="5"/>
      <c r="R285" s="5"/>
      <c r="T285" s="5"/>
      <c r="V285" s="5"/>
    </row>
    <row r="286" spans="1:22" x14ac:dyDescent="0.2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P286" s="5"/>
      <c r="R286" s="5"/>
      <c r="T286" s="5"/>
      <c r="V286" s="5"/>
    </row>
    <row r="287" spans="1:22" x14ac:dyDescent="0.2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P287" s="5"/>
      <c r="R287" s="5"/>
      <c r="T287" s="5"/>
      <c r="V287" s="5"/>
    </row>
    <row r="288" spans="1:22" x14ac:dyDescent="0.2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P288" s="5"/>
      <c r="R288" s="5"/>
      <c r="T288" s="5"/>
      <c r="V288" s="5"/>
    </row>
    <row r="289" spans="1:22" x14ac:dyDescent="0.2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P289" s="5"/>
      <c r="R289" s="5"/>
      <c r="T289" s="5"/>
      <c r="V289" s="5"/>
    </row>
    <row r="290" spans="1:22" x14ac:dyDescent="0.2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P290" s="5"/>
      <c r="R290" s="5"/>
      <c r="T290" s="5"/>
      <c r="V290" s="5"/>
    </row>
    <row r="291" spans="1:22" x14ac:dyDescent="0.2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P291" s="5"/>
      <c r="R291" s="5"/>
      <c r="T291" s="5"/>
      <c r="V291" s="5"/>
    </row>
    <row r="292" spans="1:22" x14ac:dyDescent="0.2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P292" s="5"/>
      <c r="R292" s="5"/>
      <c r="T292" s="5"/>
      <c r="V292" s="5"/>
    </row>
    <row r="293" spans="1:22" x14ac:dyDescent="0.2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P293" s="5"/>
      <c r="R293" s="5"/>
      <c r="T293" s="5"/>
      <c r="V293" s="5"/>
    </row>
    <row r="294" spans="1:22" x14ac:dyDescent="0.2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P294" s="5"/>
      <c r="R294" s="5"/>
      <c r="T294" s="5"/>
      <c r="V294" s="5"/>
    </row>
    <row r="295" spans="1:22" x14ac:dyDescent="0.2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P295" s="5"/>
      <c r="R295" s="5"/>
      <c r="T295" s="5"/>
      <c r="V295" s="5"/>
    </row>
    <row r="296" spans="1:22" x14ac:dyDescent="0.2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P296" s="5"/>
      <c r="R296" s="5"/>
      <c r="T296" s="5"/>
      <c r="V296" s="5"/>
    </row>
    <row r="297" spans="1:22" x14ac:dyDescent="0.2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P297" s="5"/>
      <c r="R297" s="5"/>
      <c r="T297" s="5"/>
      <c r="V297" s="5"/>
    </row>
    <row r="298" spans="1:22" x14ac:dyDescent="0.2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P298" s="5"/>
      <c r="R298" s="5"/>
      <c r="T298" s="5"/>
      <c r="V298" s="5"/>
    </row>
    <row r="299" spans="1:22" x14ac:dyDescent="0.2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P299" s="5"/>
      <c r="R299" s="5"/>
      <c r="T299" s="5"/>
      <c r="V299" s="5"/>
    </row>
    <row r="300" spans="1:22" x14ac:dyDescent="0.2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P300" s="5"/>
      <c r="R300" s="5"/>
      <c r="T300" s="5"/>
      <c r="V300" s="5"/>
    </row>
    <row r="301" spans="1:22" x14ac:dyDescent="0.2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P301" s="5"/>
      <c r="R301" s="5"/>
      <c r="T301" s="5"/>
      <c r="V301" s="5"/>
    </row>
    <row r="302" spans="1:22" x14ac:dyDescent="0.2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P302" s="5"/>
      <c r="R302" s="5"/>
      <c r="T302" s="5"/>
      <c r="V302" s="5"/>
    </row>
    <row r="303" spans="1:22" x14ac:dyDescent="0.2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P303" s="5"/>
      <c r="R303" s="5"/>
      <c r="T303" s="5"/>
      <c r="V303" s="5"/>
    </row>
    <row r="304" spans="1:22" x14ac:dyDescent="0.2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P304" s="5"/>
      <c r="R304" s="5"/>
      <c r="T304" s="5"/>
      <c r="V304" s="5"/>
    </row>
    <row r="305" spans="1:22" x14ac:dyDescent="0.2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P305" s="5"/>
      <c r="R305" s="5"/>
      <c r="T305" s="5"/>
      <c r="V305" s="5"/>
    </row>
    <row r="306" spans="1:22" x14ac:dyDescent="0.2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P306" s="5"/>
      <c r="R306" s="5"/>
      <c r="T306" s="5"/>
      <c r="V306" s="5"/>
    </row>
    <row r="307" spans="1:22" x14ac:dyDescent="0.2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P307" s="5"/>
      <c r="R307" s="5"/>
      <c r="T307" s="5"/>
      <c r="V307" s="5"/>
    </row>
    <row r="308" spans="1:22" x14ac:dyDescent="0.2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P308" s="5"/>
      <c r="R308" s="5"/>
      <c r="T308" s="5"/>
      <c r="V308" s="5"/>
    </row>
    <row r="309" spans="1:22" x14ac:dyDescent="0.2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P309" s="5"/>
      <c r="R309" s="5"/>
      <c r="T309" s="5"/>
      <c r="V309" s="5"/>
    </row>
    <row r="310" spans="1:22" x14ac:dyDescent="0.2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P310" s="5"/>
      <c r="R310" s="5"/>
      <c r="T310" s="5"/>
      <c r="V310" s="5"/>
    </row>
    <row r="311" spans="1:22" x14ac:dyDescent="0.2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P311" s="5"/>
      <c r="R311" s="5"/>
      <c r="T311" s="5"/>
      <c r="V311" s="5"/>
    </row>
    <row r="312" spans="1:22" x14ac:dyDescent="0.2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P312" s="5"/>
      <c r="R312" s="5"/>
      <c r="T312" s="5"/>
      <c r="V312" s="5"/>
    </row>
    <row r="313" spans="1:22" x14ac:dyDescent="0.2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P313" s="5"/>
      <c r="R313" s="5"/>
      <c r="T313" s="5"/>
      <c r="V313" s="5"/>
    </row>
    <row r="314" spans="1:22" x14ac:dyDescent="0.2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P314" s="5"/>
      <c r="R314" s="5"/>
      <c r="T314" s="5"/>
      <c r="V314" s="5"/>
    </row>
    <row r="315" spans="1:22" x14ac:dyDescent="0.2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P315" s="5"/>
      <c r="R315" s="5"/>
      <c r="T315" s="5"/>
      <c r="V315" s="5"/>
    </row>
    <row r="316" spans="1:22" x14ac:dyDescent="0.2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P316" s="5"/>
      <c r="R316" s="5"/>
      <c r="T316" s="5"/>
      <c r="V316" s="5"/>
    </row>
    <row r="317" spans="1:22" x14ac:dyDescent="0.2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P317" s="5"/>
      <c r="R317" s="5"/>
      <c r="T317" s="5"/>
      <c r="V317" s="5"/>
    </row>
    <row r="318" spans="1:22" x14ac:dyDescent="0.2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P318" s="5"/>
      <c r="R318" s="5"/>
      <c r="T318" s="5"/>
      <c r="V318" s="5"/>
    </row>
    <row r="319" spans="1:22" x14ac:dyDescent="0.2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P319" s="5"/>
      <c r="R319" s="5"/>
      <c r="T319" s="5"/>
      <c r="V319" s="5"/>
    </row>
    <row r="320" spans="1:22" x14ac:dyDescent="0.2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P320" s="5"/>
      <c r="R320" s="5"/>
      <c r="T320" s="5"/>
      <c r="V320" s="5"/>
    </row>
    <row r="321" spans="1:22" x14ac:dyDescent="0.2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P321" s="5"/>
      <c r="R321" s="5"/>
      <c r="T321" s="5"/>
      <c r="V321" s="5"/>
    </row>
    <row r="322" spans="1:22" x14ac:dyDescent="0.2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P322" s="5"/>
      <c r="R322" s="5"/>
      <c r="T322" s="5"/>
      <c r="V322" s="5"/>
    </row>
    <row r="323" spans="1:22" x14ac:dyDescent="0.2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P323" s="5"/>
      <c r="R323" s="5"/>
      <c r="T323" s="5"/>
      <c r="V323" s="5"/>
    </row>
    <row r="324" spans="1:22" x14ac:dyDescent="0.2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P324" s="5"/>
      <c r="R324" s="5"/>
      <c r="T324" s="5"/>
      <c r="V324" s="5"/>
    </row>
    <row r="325" spans="1:22" x14ac:dyDescent="0.2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P325" s="5"/>
      <c r="R325" s="5"/>
      <c r="T325" s="5"/>
      <c r="V325" s="5"/>
    </row>
    <row r="326" spans="1:22" x14ac:dyDescent="0.2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P326" s="5"/>
      <c r="R326" s="5"/>
      <c r="T326" s="5"/>
      <c r="V326" s="5"/>
    </row>
    <row r="327" spans="1:22" x14ac:dyDescent="0.2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P327" s="5"/>
      <c r="R327" s="5"/>
      <c r="T327" s="5"/>
      <c r="V327" s="5"/>
    </row>
    <row r="328" spans="1:22" x14ac:dyDescent="0.2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P328" s="5"/>
      <c r="R328" s="5"/>
      <c r="T328" s="5"/>
      <c r="V328" s="5"/>
    </row>
    <row r="329" spans="1:22" x14ac:dyDescent="0.2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P329" s="5"/>
      <c r="R329" s="5"/>
      <c r="T329" s="5"/>
      <c r="V329" s="5"/>
    </row>
    <row r="330" spans="1:22" x14ac:dyDescent="0.2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P330" s="5"/>
      <c r="R330" s="5"/>
      <c r="T330" s="5"/>
      <c r="V330" s="5"/>
    </row>
    <row r="331" spans="1:22" x14ac:dyDescent="0.2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P331" s="5"/>
      <c r="R331" s="5"/>
      <c r="T331" s="5"/>
      <c r="V331" s="5"/>
    </row>
    <row r="332" spans="1:22" x14ac:dyDescent="0.2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P332" s="5"/>
      <c r="R332" s="5"/>
      <c r="T332" s="5"/>
      <c r="V332" s="5"/>
    </row>
    <row r="333" spans="1:22" x14ac:dyDescent="0.2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P333" s="5"/>
      <c r="R333" s="5"/>
      <c r="T333" s="5"/>
      <c r="V333" s="5"/>
    </row>
    <row r="334" spans="1:22" x14ac:dyDescent="0.2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P334" s="5"/>
      <c r="R334" s="5"/>
      <c r="T334" s="5"/>
      <c r="V334" s="5"/>
    </row>
    <row r="335" spans="1:22" x14ac:dyDescent="0.2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P335" s="5"/>
      <c r="R335" s="5"/>
      <c r="T335" s="5"/>
      <c r="V335" s="5"/>
    </row>
    <row r="336" spans="1:22" x14ac:dyDescent="0.2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P336" s="5"/>
      <c r="R336" s="5"/>
      <c r="T336" s="5"/>
      <c r="V336" s="5"/>
    </row>
    <row r="337" spans="1:22" x14ac:dyDescent="0.2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P337" s="5"/>
      <c r="R337" s="5"/>
      <c r="T337" s="5"/>
      <c r="V337" s="5"/>
    </row>
    <row r="338" spans="1:22" x14ac:dyDescent="0.2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P338" s="5"/>
      <c r="R338" s="5"/>
      <c r="T338" s="5"/>
      <c r="V338" s="5"/>
    </row>
    <row r="339" spans="1:22" x14ac:dyDescent="0.2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P339" s="5"/>
      <c r="R339" s="5"/>
      <c r="T339" s="5"/>
      <c r="V339" s="5"/>
    </row>
    <row r="340" spans="1:22" x14ac:dyDescent="0.2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P340" s="5"/>
      <c r="R340" s="5"/>
      <c r="T340" s="5"/>
      <c r="V340" s="5"/>
    </row>
    <row r="341" spans="1:22" x14ac:dyDescent="0.2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P341" s="5"/>
      <c r="R341" s="5"/>
      <c r="T341" s="5"/>
      <c r="V341" s="5"/>
    </row>
    <row r="342" spans="1:22" x14ac:dyDescent="0.2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P342" s="5"/>
      <c r="R342" s="5"/>
      <c r="T342" s="5"/>
      <c r="V342" s="5"/>
    </row>
    <row r="343" spans="1:22" x14ac:dyDescent="0.2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P343" s="5"/>
      <c r="R343" s="5"/>
      <c r="T343" s="5"/>
      <c r="V343" s="5"/>
    </row>
    <row r="344" spans="1:22" x14ac:dyDescent="0.2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P344" s="5"/>
      <c r="R344" s="5"/>
      <c r="T344" s="5"/>
      <c r="V344" s="5"/>
    </row>
    <row r="345" spans="1:22" x14ac:dyDescent="0.2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P345" s="5"/>
      <c r="R345" s="5"/>
      <c r="T345" s="5"/>
      <c r="V345" s="5"/>
    </row>
    <row r="346" spans="1:22" x14ac:dyDescent="0.2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P346" s="5"/>
      <c r="R346" s="5"/>
      <c r="T346" s="5"/>
      <c r="V346" s="5"/>
    </row>
    <row r="347" spans="1:22" x14ac:dyDescent="0.2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P347" s="5"/>
      <c r="R347" s="5"/>
      <c r="T347" s="5"/>
      <c r="V347" s="5"/>
    </row>
    <row r="348" spans="1:22" x14ac:dyDescent="0.2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P348" s="5"/>
      <c r="R348" s="5"/>
      <c r="T348" s="5"/>
      <c r="V348" s="5"/>
    </row>
    <row r="349" spans="1:22" x14ac:dyDescent="0.2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P349" s="5"/>
      <c r="R349" s="5"/>
      <c r="T349" s="5"/>
      <c r="V349" s="5"/>
    </row>
    <row r="350" spans="1:22" x14ac:dyDescent="0.2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P350" s="5"/>
      <c r="R350" s="5"/>
      <c r="T350" s="5"/>
      <c r="V350" s="5"/>
    </row>
    <row r="351" spans="1:22" x14ac:dyDescent="0.2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P351" s="5"/>
      <c r="R351" s="5"/>
      <c r="T351" s="5"/>
      <c r="V351" s="5"/>
    </row>
  </sheetData>
  <sortState ref="A2:W353">
    <sortCondition descending="1" ref="C2"/>
  </sortState>
  <conditionalFormatting sqref="N153:N155 R158:R1048576 R156 N158:N161 N163:N1048576 B160:B161 B163:B165 N2:N149 P1:P149 R1:R149 T1:T149 V1:V149">
    <cfRule type="expression" dxfId="53" priority="27">
      <formula>B1&lt;1</formula>
    </cfRule>
  </conditionalFormatting>
  <conditionalFormatting sqref="P153 P158 P167:P1048576">
    <cfRule type="expression" dxfId="52" priority="26">
      <formula>P153&lt;1</formula>
    </cfRule>
  </conditionalFormatting>
  <conditionalFormatting sqref="R153">
    <cfRule type="expression" dxfId="51" priority="25">
      <formula>R153&lt;1</formula>
    </cfRule>
  </conditionalFormatting>
  <conditionalFormatting sqref="T153 T158:T1048576">
    <cfRule type="expression" dxfId="50" priority="24">
      <formula>T153&lt;1</formula>
    </cfRule>
  </conditionalFormatting>
  <conditionalFormatting sqref="V153 V158:V1048576">
    <cfRule type="expression" dxfId="49" priority="23">
      <formula>V153&lt;1</formula>
    </cfRule>
  </conditionalFormatting>
  <conditionalFormatting sqref="N150:N152">
    <cfRule type="expression" dxfId="48" priority="22">
      <formula>N150&lt;1</formula>
    </cfRule>
  </conditionalFormatting>
  <conditionalFormatting sqref="P150:P152">
    <cfRule type="expression" dxfId="47" priority="21">
      <formula>P150&lt;1</formula>
    </cfRule>
  </conditionalFormatting>
  <conditionalFormatting sqref="R150:R152">
    <cfRule type="expression" dxfId="46" priority="20">
      <formula>R150&lt;1</formula>
    </cfRule>
  </conditionalFormatting>
  <conditionalFormatting sqref="T150:T152">
    <cfRule type="expression" dxfId="45" priority="19">
      <formula>T150&lt;1</formula>
    </cfRule>
  </conditionalFormatting>
  <conditionalFormatting sqref="V150:V152">
    <cfRule type="expression" dxfId="44" priority="18">
      <formula>V150&lt;1</formula>
    </cfRule>
  </conditionalFormatting>
  <conditionalFormatting sqref="N156">
    <cfRule type="expression" dxfId="43" priority="8">
      <formula>N156&lt;1</formula>
    </cfRule>
  </conditionalFormatting>
  <conditionalFormatting sqref="P155">
    <cfRule type="expression" dxfId="42" priority="17">
      <formula>P155&lt;1</formula>
    </cfRule>
  </conditionalFormatting>
  <conditionalFormatting sqref="R155">
    <cfRule type="expression" dxfId="41" priority="16">
      <formula>R155&lt;1</formula>
    </cfRule>
  </conditionalFormatting>
  <conditionalFormatting sqref="T155">
    <cfRule type="expression" dxfId="40" priority="15">
      <formula>T155&lt;1</formula>
    </cfRule>
  </conditionalFormatting>
  <conditionalFormatting sqref="V155">
    <cfRule type="expression" dxfId="39" priority="14">
      <formula>V155&lt;1</formula>
    </cfRule>
  </conditionalFormatting>
  <conditionalFormatting sqref="P154">
    <cfRule type="expression" dxfId="38" priority="13">
      <formula>P154&lt;1</formula>
    </cfRule>
  </conditionalFormatting>
  <conditionalFormatting sqref="R154">
    <cfRule type="expression" dxfId="37" priority="12">
      <formula>R154&lt;1</formula>
    </cfRule>
  </conditionalFormatting>
  <conditionalFormatting sqref="T154">
    <cfRule type="expression" dxfId="36" priority="11">
      <formula>T154&lt;1</formula>
    </cfRule>
  </conditionalFormatting>
  <conditionalFormatting sqref="V154">
    <cfRule type="expression" dxfId="35" priority="10">
      <formula>V154&lt;1</formula>
    </cfRule>
  </conditionalFormatting>
  <conditionalFormatting sqref="P156">
    <cfRule type="expression" dxfId="34" priority="9">
      <formula>P156&lt;1</formula>
    </cfRule>
  </conditionalFormatting>
  <conditionalFormatting sqref="T156">
    <cfRule type="expression" dxfId="33" priority="7">
      <formula>T156&lt;1</formula>
    </cfRule>
  </conditionalFormatting>
  <conditionalFormatting sqref="V156">
    <cfRule type="expression" dxfId="32" priority="6">
      <formula>V156&lt;1</formula>
    </cfRule>
  </conditionalFormatting>
  <conditionalFormatting sqref="B159">
    <cfRule type="expression" dxfId="31" priority="5">
      <formula>B159&lt;1</formula>
    </cfRule>
  </conditionalFormatting>
  <conditionalFormatting sqref="O159:O165">
    <cfRule type="expression" dxfId="30" priority="4">
      <formula>O159&lt;1</formula>
    </cfRule>
  </conditionalFormatting>
  <conditionalFormatting sqref="O166">
    <cfRule type="expression" dxfId="29" priority="3">
      <formula>O166&lt;1</formula>
    </cfRule>
  </conditionalFormatting>
  <conditionalFormatting sqref="O167">
    <cfRule type="expression" dxfId="28" priority="2">
      <formula>O167&lt;1</formula>
    </cfRule>
  </conditionalFormatting>
  <conditionalFormatting sqref="N1">
    <cfRule type="expression" dxfId="27" priority="1">
      <formula>N1&lt;1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7"/>
  <sheetViews>
    <sheetView workbookViewId="0">
      <selection activeCell="E12" sqref="E12"/>
    </sheetView>
  </sheetViews>
  <sheetFormatPr defaultRowHeight="15" x14ac:dyDescent="0.25"/>
  <cols>
    <col min="1" max="1" width="52" style="1" customWidth="1"/>
    <col min="2" max="2" width="12" style="5" customWidth="1"/>
    <col min="3" max="3" width="6" style="5" bestFit="1" customWidth="1"/>
    <col min="4" max="4" width="15.5703125" style="5" bestFit="1" customWidth="1"/>
    <col min="5" max="5" width="19.42578125" style="5" bestFit="1" customWidth="1"/>
    <col min="6" max="6" width="15.5703125" style="5" bestFit="1" customWidth="1"/>
    <col min="7" max="7" width="19.42578125" style="5" bestFit="1" customWidth="1"/>
    <col min="8" max="8" width="15.5703125" style="5" bestFit="1" customWidth="1"/>
    <col min="9" max="9" width="19" style="5" bestFit="1" customWidth="1"/>
    <col min="10" max="10" width="15.5703125" style="5" bestFit="1" customWidth="1"/>
    <col min="11" max="11" width="19" style="5" bestFit="1" customWidth="1"/>
    <col min="12" max="12" width="15.5703125" style="5" bestFit="1" customWidth="1"/>
    <col min="13" max="13" width="19" style="5" bestFit="1" customWidth="1"/>
  </cols>
  <sheetData>
    <row r="1" spans="1:13" s="2" customFormat="1" x14ac:dyDescent="0.25">
      <c r="A1" s="2" t="s">
        <v>31</v>
      </c>
      <c r="B1" s="14" t="s">
        <v>346</v>
      </c>
      <c r="C1" s="14" t="s">
        <v>156</v>
      </c>
      <c r="D1" s="14" t="s">
        <v>167</v>
      </c>
      <c r="E1" s="11" t="s">
        <v>168</v>
      </c>
      <c r="F1" s="14" t="s">
        <v>169</v>
      </c>
      <c r="G1" s="11" t="s">
        <v>170</v>
      </c>
      <c r="H1" s="14" t="s">
        <v>171</v>
      </c>
      <c r="I1" s="11" t="s">
        <v>172</v>
      </c>
      <c r="J1" s="14" t="s">
        <v>173</v>
      </c>
      <c r="K1" s="11" t="s">
        <v>174</v>
      </c>
      <c r="L1" s="14" t="s">
        <v>175</v>
      </c>
      <c r="M1" s="11" t="s">
        <v>176</v>
      </c>
    </row>
    <row r="2" spans="1:13" x14ac:dyDescent="0.25">
      <c r="A2" s="1" t="s">
        <v>14</v>
      </c>
      <c r="B2" s="5" t="s">
        <v>198</v>
      </c>
      <c r="C2" s="5">
        <v>87560</v>
      </c>
      <c r="D2" s="5">
        <v>50</v>
      </c>
      <c r="E2" s="6">
        <v>0.46448149840109598</v>
      </c>
      <c r="F2" s="5">
        <v>100</v>
      </c>
      <c r="G2" s="6">
        <v>0.27854042941982599</v>
      </c>
      <c r="H2" s="5">
        <v>25</v>
      </c>
      <c r="I2" s="6">
        <v>0.14605984467793501</v>
      </c>
      <c r="J2" s="5">
        <v>150</v>
      </c>
      <c r="K2" s="6">
        <v>5.44883508451348E-2</v>
      </c>
      <c r="M2" s="6"/>
    </row>
    <row r="3" spans="1:13" x14ac:dyDescent="0.25">
      <c r="A3" s="1" t="s">
        <v>394</v>
      </c>
      <c r="B3" s="5" t="s">
        <v>8</v>
      </c>
      <c r="C3" s="5">
        <v>52376</v>
      </c>
      <c r="D3" s="5">
        <v>200</v>
      </c>
      <c r="E3" s="6">
        <v>0.24543684130135901</v>
      </c>
      <c r="F3" s="5">
        <v>50</v>
      </c>
      <c r="G3" s="6">
        <v>0.197781426607607</v>
      </c>
      <c r="H3" s="5">
        <v>20</v>
      </c>
      <c r="I3" s="6">
        <v>0.10921032533985001</v>
      </c>
      <c r="J3" s="5">
        <v>100</v>
      </c>
      <c r="K3" s="6">
        <v>0.106709179776997</v>
      </c>
      <c r="L3" s="5">
        <v>150</v>
      </c>
      <c r="M3" s="6">
        <v>8.8590193981976498E-2</v>
      </c>
    </row>
    <row r="4" spans="1:13" x14ac:dyDescent="0.25">
      <c r="A4" s="1" t="s">
        <v>395</v>
      </c>
      <c r="B4" s="5" t="s">
        <v>8</v>
      </c>
      <c r="C4" s="5">
        <v>41366</v>
      </c>
      <c r="D4" s="5">
        <v>10</v>
      </c>
      <c r="E4" s="6">
        <v>0.366097761446599</v>
      </c>
      <c r="F4" s="5">
        <v>20</v>
      </c>
      <c r="G4" s="6">
        <v>0.191896726780448</v>
      </c>
      <c r="H4" s="5">
        <v>50</v>
      </c>
      <c r="I4" s="6">
        <v>0.188584828119712</v>
      </c>
      <c r="J4" s="5">
        <v>30</v>
      </c>
      <c r="K4" s="6">
        <v>0.118382246289223</v>
      </c>
      <c r="L4" s="5">
        <v>40</v>
      </c>
      <c r="M4" s="6">
        <v>6.94289996615578E-2</v>
      </c>
    </row>
    <row r="5" spans="1:13" x14ac:dyDescent="0.25">
      <c r="A5" s="1" t="s">
        <v>32</v>
      </c>
      <c r="B5" s="5" t="s">
        <v>8</v>
      </c>
      <c r="C5" s="5">
        <v>32106</v>
      </c>
      <c r="D5" s="5">
        <v>2</v>
      </c>
      <c r="E5" s="6">
        <v>0.74082725970223595</v>
      </c>
      <c r="F5" s="5">
        <v>1</v>
      </c>
      <c r="G5" s="6">
        <v>0.12714134429701601</v>
      </c>
      <c r="H5" s="5">
        <v>3</v>
      </c>
      <c r="I5" s="6">
        <v>5.0177536908988997E-2</v>
      </c>
      <c r="K5" s="6"/>
      <c r="M5" s="6"/>
    </row>
    <row r="6" spans="1:13" x14ac:dyDescent="0.25">
      <c r="A6" s="1" t="s">
        <v>396</v>
      </c>
      <c r="B6" s="5" t="s">
        <v>198</v>
      </c>
      <c r="C6" s="5">
        <v>28559</v>
      </c>
      <c r="D6" s="5">
        <v>100</v>
      </c>
      <c r="E6" s="6">
        <v>0.68507300675794003</v>
      </c>
      <c r="F6" s="5">
        <v>50</v>
      </c>
      <c r="G6" s="6">
        <v>0.184320179277986</v>
      </c>
      <c r="H6" s="5">
        <v>200</v>
      </c>
      <c r="I6" s="6">
        <v>8.9603977730312701E-2</v>
      </c>
      <c r="K6" s="6"/>
      <c r="M6" s="6"/>
    </row>
    <row r="7" spans="1:13" x14ac:dyDescent="0.25">
      <c r="A7" s="1" t="s">
        <v>397</v>
      </c>
      <c r="B7" s="5" t="s">
        <v>8</v>
      </c>
      <c r="C7" s="5">
        <v>20313</v>
      </c>
      <c r="D7" s="5">
        <v>100</v>
      </c>
      <c r="E7" s="6">
        <v>0.56003544528134697</v>
      </c>
      <c r="F7" s="5">
        <v>60</v>
      </c>
      <c r="G7" s="6">
        <v>0.17747255452173499</v>
      </c>
      <c r="H7" s="5">
        <v>80</v>
      </c>
      <c r="I7" s="6">
        <v>0.100822133609019</v>
      </c>
      <c r="J7" s="5">
        <v>75</v>
      </c>
      <c r="K7" s="6">
        <v>6.1290798995717002E-2</v>
      </c>
      <c r="M7" s="6"/>
    </row>
    <row r="8" spans="1:13" x14ac:dyDescent="0.25">
      <c r="A8" s="1" t="s">
        <v>398</v>
      </c>
      <c r="B8" s="5" t="s">
        <v>8</v>
      </c>
      <c r="C8" s="5">
        <v>19912</v>
      </c>
      <c r="D8" s="5">
        <v>0.8</v>
      </c>
      <c r="E8" s="6">
        <v>0.25401767778224199</v>
      </c>
      <c r="F8" s="5">
        <v>0.6</v>
      </c>
      <c r="G8" s="6">
        <v>0.22689835275210901</v>
      </c>
      <c r="H8" s="5">
        <v>0.2</v>
      </c>
      <c r="I8" s="6">
        <v>0.191542788268381</v>
      </c>
      <c r="J8" s="5">
        <v>0.4</v>
      </c>
      <c r="K8" s="6">
        <v>0.14835275210928101</v>
      </c>
      <c r="L8" s="5">
        <v>1</v>
      </c>
      <c r="M8" s="6">
        <v>0.12972077139413399</v>
      </c>
    </row>
    <row r="9" spans="1:13" x14ac:dyDescent="0.25">
      <c r="A9" s="1" t="s">
        <v>399</v>
      </c>
      <c r="B9" s="5" t="s">
        <v>28</v>
      </c>
      <c r="C9" s="5">
        <v>16986</v>
      </c>
      <c r="D9" s="5">
        <v>2</v>
      </c>
      <c r="E9" s="6">
        <v>0.75420934887554503</v>
      </c>
      <c r="F9" s="5">
        <v>1</v>
      </c>
      <c r="G9" s="6">
        <v>0.204639114564936</v>
      </c>
      <c r="I9" s="6"/>
      <c r="K9" s="6"/>
      <c r="M9" s="6"/>
    </row>
    <row r="10" spans="1:13" x14ac:dyDescent="0.25">
      <c r="A10" s="1" t="s">
        <v>400</v>
      </c>
      <c r="B10" s="5" t="s">
        <v>8</v>
      </c>
      <c r="C10" s="5">
        <v>16909</v>
      </c>
      <c r="D10" s="5">
        <v>5</v>
      </c>
      <c r="E10" s="6">
        <v>0.59636879768170803</v>
      </c>
      <c r="F10" s="5">
        <v>10</v>
      </c>
      <c r="G10" s="6">
        <v>0.352829853923946</v>
      </c>
      <c r="I10" s="6"/>
      <c r="K10" s="6"/>
      <c r="M10" s="6"/>
    </row>
    <row r="11" spans="1:13" x14ac:dyDescent="0.25">
      <c r="A11" s="1" t="s">
        <v>37</v>
      </c>
      <c r="B11" s="5" t="s">
        <v>8</v>
      </c>
      <c r="C11" s="5">
        <v>21830</v>
      </c>
      <c r="D11" s="5">
        <v>8</v>
      </c>
      <c r="E11" s="6">
        <v>0.94177737059093025</v>
      </c>
      <c r="F11" s="5">
        <v>8</v>
      </c>
      <c r="G11" s="6">
        <v>5.7581310123682998E-2</v>
      </c>
      <c r="I11" s="6"/>
      <c r="K11" s="6"/>
      <c r="M11" s="6"/>
    </row>
    <row r="12" spans="1:13" x14ac:dyDescent="0.25">
      <c r="A12" s="1" t="s">
        <v>401</v>
      </c>
      <c r="B12" s="5" t="s">
        <v>8</v>
      </c>
      <c r="C12" s="5">
        <v>16261</v>
      </c>
      <c r="D12" s="5">
        <v>5</v>
      </c>
      <c r="E12" s="6">
        <v>0.31535575917840197</v>
      </c>
      <c r="F12" s="5">
        <v>4</v>
      </c>
      <c r="G12" s="6">
        <v>0.304101838755304</v>
      </c>
      <c r="H12" s="5">
        <v>3</v>
      </c>
      <c r="I12" s="6">
        <v>0.15257364245741301</v>
      </c>
      <c r="J12" s="5">
        <v>2.5</v>
      </c>
      <c r="K12" s="6">
        <v>0.13473956091261299</v>
      </c>
      <c r="M12" s="6"/>
    </row>
    <row r="13" spans="1:13" x14ac:dyDescent="0.25">
      <c r="A13" s="1" t="s">
        <v>20</v>
      </c>
      <c r="B13" s="5" t="s">
        <v>8</v>
      </c>
      <c r="C13" s="5">
        <v>16117</v>
      </c>
      <c r="D13" s="5">
        <v>0.5</v>
      </c>
      <c r="E13" s="6">
        <v>0.24607557237699301</v>
      </c>
      <c r="F13" s="5">
        <v>0.2</v>
      </c>
      <c r="G13" s="6">
        <v>0.21300490165663599</v>
      </c>
      <c r="H13" s="5">
        <v>0.4</v>
      </c>
      <c r="I13" s="6">
        <v>0.19203325680958</v>
      </c>
      <c r="J13" s="5">
        <v>1</v>
      </c>
      <c r="K13" s="6">
        <v>0.17422597257554101</v>
      </c>
      <c r="L13" s="5">
        <v>2</v>
      </c>
      <c r="M13" s="6">
        <v>5.6462120742073602E-2</v>
      </c>
    </row>
    <row r="14" spans="1:13" x14ac:dyDescent="0.25">
      <c r="A14" s="1" t="s">
        <v>17</v>
      </c>
      <c r="B14" s="5" t="s">
        <v>5</v>
      </c>
      <c r="C14" s="5">
        <v>15904</v>
      </c>
      <c r="D14" s="5">
        <v>100</v>
      </c>
      <c r="E14" s="6">
        <v>0.220070422535211</v>
      </c>
      <c r="F14" s="5">
        <v>50</v>
      </c>
      <c r="G14" s="6">
        <v>0.12034708249497</v>
      </c>
      <c r="H14" s="5">
        <v>75</v>
      </c>
      <c r="I14" s="6">
        <v>7.1491448692152904E-2</v>
      </c>
      <c r="J14" s="5">
        <v>150</v>
      </c>
      <c r="K14" s="6">
        <v>6.5455231388329996E-2</v>
      </c>
      <c r="L14" s="5">
        <v>120</v>
      </c>
      <c r="M14" s="6">
        <v>6.1368209255533199E-2</v>
      </c>
    </row>
    <row r="15" spans="1:13" x14ac:dyDescent="0.25">
      <c r="A15" s="1" t="s">
        <v>402</v>
      </c>
      <c r="B15" s="5" t="s">
        <v>8</v>
      </c>
      <c r="C15" s="5">
        <v>9196</v>
      </c>
      <c r="D15" s="5">
        <v>100</v>
      </c>
      <c r="E15" s="6">
        <v>0.66833405828621095</v>
      </c>
      <c r="F15" s="5">
        <v>120</v>
      </c>
      <c r="G15" s="6">
        <v>0.15658982166159199</v>
      </c>
      <c r="H15" s="5">
        <v>80</v>
      </c>
      <c r="I15" s="6">
        <v>8.1448455850369694E-2</v>
      </c>
      <c r="K15" s="6"/>
      <c r="M15" s="6"/>
    </row>
    <row r="16" spans="1:13" x14ac:dyDescent="0.25">
      <c r="A16" s="1" t="s">
        <v>12</v>
      </c>
      <c r="B16" s="5" t="s">
        <v>198</v>
      </c>
      <c r="C16" s="5">
        <v>6673</v>
      </c>
      <c r="D16" s="5">
        <v>5</v>
      </c>
      <c r="E16" s="6">
        <v>0.48748688745691598</v>
      </c>
      <c r="F16" s="5">
        <v>10</v>
      </c>
      <c r="G16" s="6">
        <v>0.34092612018582302</v>
      </c>
      <c r="I16" s="6"/>
      <c r="K16" s="6"/>
      <c r="M16" s="6"/>
    </row>
    <row r="17" spans="1:13" x14ac:dyDescent="0.25">
      <c r="A17" s="1" t="s">
        <v>15</v>
      </c>
      <c r="B17" s="5" t="s">
        <v>4</v>
      </c>
      <c r="C17" s="5">
        <v>6122</v>
      </c>
      <c r="D17" s="5">
        <v>0.5</v>
      </c>
      <c r="E17" s="6">
        <v>0.21528912120222099</v>
      </c>
      <c r="F17" s="5">
        <v>0.4</v>
      </c>
      <c r="G17" s="6">
        <v>0.193074158771643</v>
      </c>
      <c r="H17" s="5">
        <v>0.2</v>
      </c>
      <c r="I17" s="6">
        <v>0.17690297288467799</v>
      </c>
      <c r="J17" s="5">
        <v>0.7</v>
      </c>
      <c r="K17" s="6">
        <v>0.15060437765436099</v>
      </c>
      <c r="L17" s="5">
        <v>0.3</v>
      </c>
      <c r="M17" s="6">
        <v>0.12985952303168899</v>
      </c>
    </row>
    <row r="18" spans="1:13" x14ac:dyDescent="0.25">
      <c r="A18" s="1" t="s">
        <v>41</v>
      </c>
      <c r="B18" s="5" t="s">
        <v>8</v>
      </c>
      <c r="C18" s="5">
        <v>5778</v>
      </c>
      <c r="D18" s="5">
        <v>8</v>
      </c>
      <c r="E18" s="6">
        <v>0.36292834890965697</v>
      </c>
      <c r="F18" s="5">
        <v>10</v>
      </c>
      <c r="G18" s="6">
        <v>0.284700588438906</v>
      </c>
      <c r="H18" s="5">
        <v>4</v>
      </c>
      <c r="I18" s="6">
        <v>0.27241259951540298</v>
      </c>
      <c r="J18" s="5">
        <v>12</v>
      </c>
      <c r="K18" s="6">
        <v>5.62478366216684E-2</v>
      </c>
      <c r="M18" s="6"/>
    </row>
    <row r="19" spans="1:13" x14ac:dyDescent="0.25">
      <c r="A19" s="1" t="s">
        <v>403</v>
      </c>
      <c r="B19" s="5" t="s">
        <v>8</v>
      </c>
      <c r="C19" s="5">
        <v>5530</v>
      </c>
      <c r="D19" s="5">
        <v>5</v>
      </c>
      <c r="E19" s="6">
        <v>0.50650994575045205</v>
      </c>
      <c r="F19" s="5">
        <v>10</v>
      </c>
      <c r="G19" s="6">
        <v>0.40632911392405102</v>
      </c>
      <c r="I19" s="6"/>
      <c r="K19" s="6"/>
      <c r="M19" s="6"/>
    </row>
    <row r="20" spans="1:13" x14ac:dyDescent="0.25">
      <c r="A20" s="1" t="s">
        <v>404</v>
      </c>
      <c r="B20" s="5" t="s">
        <v>8</v>
      </c>
      <c r="C20" s="5">
        <v>5232</v>
      </c>
      <c r="D20" s="5">
        <v>10</v>
      </c>
      <c r="E20" s="6">
        <v>0.394304281345566</v>
      </c>
      <c r="F20" s="5">
        <v>20</v>
      </c>
      <c r="G20" s="6">
        <v>0.346521406727829</v>
      </c>
      <c r="H20" s="5">
        <v>30</v>
      </c>
      <c r="I20" s="6">
        <v>0.120030581039755</v>
      </c>
      <c r="K20" s="6"/>
      <c r="M20" s="6"/>
    </row>
    <row r="21" spans="1:13" x14ac:dyDescent="0.25">
      <c r="A21" s="1" t="s">
        <v>405</v>
      </c>
      <c r="B21" s="5" t="s">
        <v>8</v>
      </c>
      <c r="C21" s="5">
        <v>4693</v>
      </c>
      <c r="D21" s="5">
        <v>500</v>
      </c>
      <c r="E21" s="6">
        <v>0.31898572341785603</v>
      </c>
      <c r="F21" s="5">
        <v>250</v>
      </c>
      <c r="G21" s="6">
        <v>0.31813339015555098</v>
      </c>
      <c r="H21" s="5">
        <v>1000</v>
      </c>
      <c r="I21" s="6">
        <v>0.15022373748135501</v>
      </c>
      <c r="J21" s="5">
        <v>200</v>
      </c>
      <c r="K21" s="6">
        <v>0.10505007457916</v>
      </c>
      <c r="L21" s="5">
        <v>300</v>
      </c>
      <c r="M21" s="6">
        <v>5.9663328361389302E-2</v>
      </c>
    </row>
    <row r="22" spans="1:13" x14ac:dyDescent="0.25">
      <c r="A22" s="1" t="s">
        <v>406</v>
      </c>
      <c r="B22" s="5" t="s">
        <v>8</v>
      </c>
      <c r="C22" s="5">
        <v>4549</v>
      </c>
      <c r="D22" s="5">
        <v>2</v>
      </c>
      <c r="E22" s="6">
        <v>0.284238294130578</v>
      </c>
      <c r="F22" s="5">
        <v>4</v>
      </c>
      <c r="G22" s="6">
        <v>0.265992525829853</v>
      </c>
      <c r="H22" s="5">
        <v>10</v>
      </c>
      <c r="I22" s="6">
        <v>0.14816443174324001</v>
      </c>
      <c r="J22" s="5">
        <v>6</v>
      </c>
      <c r="K22" s="6">
        <v>0.104638382061992</v>
      </c>
      <c r="L22" s="5">
        <v>8</v>
      </c>
      <c r="M22" s="6">
        <v>7.3202901736645398E-2</v>
      </c>
    </row>
    <row r="23" spans="1:13" x14ac:dyDescent="0.25">
      <c r="A23" s="1" t="s">
        <v>43</v>
      </c>
      <c r="B23" s="5" t="s">
        <v>195</v>
      </c>
      <c r="C23" s="5">
        <v>3069</v>
      </c>
      <c r="D23" s="5">
        <v>5000</v>
      </c>
      <c r="E23" s="6">
        <v>0.27044639947865801</v>
      </c>
      <c r="F23" s="5">
        <v>3000</v>
      </c>
      <c r="G23" s="6">
        <v>0.18279569892473099</v>
      </c>
      <c r="H23" s="5">
        <v>2000</v>
      </c>
      <c r="I23" s="6">
        <v>0.17171717171717199</v>
      </c>
      <c r="J23" s="5">
        <v>1000</v>
      </c>
      <c r="K23" s="6">
        <v>5.63701531443467E-2</v>
      </c>
      <c r="M23" s="6"/>
    </row>
    <row r="24" spans="1:13" x14ac:dyDescent="0.25">
      <c r="A24" s="1" t="s">
        <v>420</v>
      </c>
      <c r="B24" s="5" t="s">
        <v>179</v>
      </c>
      <c r="C24" s="5">
        <v>2565</v>
      </c>
      <c r="D24" s="5">
        <v>5</v>
      </c>
      <c r="E24" s="6">
        <v>0.37387914230019498</v>
      </c>
      <c r="F24" s="5">
        <v>100</v>
      </c>
      <c r="G24" s="6">
        <v>0.26198830409356699</v>
      </c>
      <c r="H24" s="5">
        <v>80</v>
      </c>
      <c r="I24" s="6">
        <v>8.6159844054580895E-2</v>
      </c>
      <c r="J24" s="5">
        <v>4</v>
      </c>
      <c r="K24" s="6">
        <v>7.5633528265107206E-2</v>
      </c>
      <c r="L24" s="5">
        <v>60</v>
      </c>
      <c r="M24" s="6">
        <v>5.5360623781676402E-2</v>
      </c>
    </row>
    <row r="25" spans="1:13" x14ac:dyDescent="0.25">
      <c r="A25" s="1" t="s">
        <v>47</v>
      </c>
      <c r="B25" s="5" t="s">
        <v>8</v>
      </c>
      <c r="C25" s="5">
        <v>2473</v>
      </c>
      <c r="D25" s="5">
        <v>1000</v>
      </c>
      <c r="E25" s="6">
        <v>0.95026283865750105</v>
      </c>
      <c r="G25" s="6"/>
      <c r="I25" s="6"/>
      <c r="K25" s="6"/>
      <c r="M25" s="6"/>
    </row>
    <row r="26" spans="1:13" x14ac:dyDescent="0.25">
      <c r="A26" s="1" t="s">
        <v>421</v>
      </c>
      <c r="B26" s="5" t="s">
        <v>28</v>
      </c>
      <c r="C26" s="5">
        <v>2420</v>
      </c>
      <c r="D26" s="5">
        <v>1</v>
      </c>
      <c r="E26" s="6">
        <v>0.95247933884297498</v>
      </c>
      <c r="G26" s="6"/>
      <c r="I26" s="6"/>
      <c r="K26" s="6"/>
      <c r="M26" s="6"/>
    </row>
    <row r="27" spans="1:13" x14ac:dyDescent="0.25">
      <c r="A27" s="1" t="s">
        <v>407</v>
      </c>
      <c r="B27" s="5" t="s">
        <v>8</v>
      </c>
      <c r="C27" s="5">
        <v>2005</v>
      </c>
      <c r="D27" s="5">
        <v>20</v>
      </c>
      <c r="E27" s="6">
        <v>0.49576059850374099</v>
      </c>
      <c r="F27" s="5">
        <v>10</v>
      </c>
      <c r="G27" s="6">
        <v>0.12518703241895299</v>
      </c>
      <c r="H27" s="5">
        <v>14</v>
      </c>
      <c r="I27" s="6">
        <v>5.7855361596009999E-2</v>
      </c>
      <c r="J27" s="5">
        <v>16</v>
      </c>
      <c r="K27" s="6">
        <v>5.5860349127181998E-2</v>
      </c>
      <c r="M27" s="6"/>
    </row>
    <row r="28" spans="1:13" x14ac:dyDescent="0.25">
      <c r="A28" s="1" t="s">
        <v>408</v>
      </c>
      <c r="B28" s="5" t="s">
        <v>8</v>
      </c>
      <c r="C28" s="5">
        <v>1994</v>
      </c>
      <c r="D28" s="5">
        <v>10</v>
      </c>
      <c r="E28" s="6">
        <v>0.37111334002006002</v>
      </c>
      <c r="F28" s="5">
        <v>20</v>
      </c>
      <c r="G28" s="6">
        <v>0.199598796389167</v>
      </c>
      <c r="H28" s="5">
        <v>50</v>
      </c>
      <c r="I28" s="6">
        <v>9.7291875626880603E-2</v>
      </c>
      <c r="J28" s="5">
        <v>5</v>
      </c>
      <c r="K28" s="6">
        <v>9.0772316950852597E-2</v>
      </c>
      <c r="L28" s="5">
        <v>30</v>
      </c>
      <c r="M28" s="6">
        <v>5.26579739217653E-2</v>
      </c>
    </row>
    <row r="29" spans="1:13" x14ac:dyDescent="0.25">
      <c r="A29" s="1" t="s">
        <v>146</v>
      </c>
      <c r="B29" s="5" t="s">
        <v>28</v>
      </c>
      <c r="C29" s="5">
        <v>1950</v>
      </c>
      <c r="D29" s="5">
        <v>2</v>
      </c>
      <c r="E29" s="6">
        <v>0.68461538461538496</v>
      </c>
      <c r="F29" s="5">
        <v>1</v>
      </c>
      <c r="G29" s="6">
        <v>0.31282051282051299</v>
      </c>
      <c r="I29" s="6"/>
      <c r="K29" s="6"/>
      <c r="M29" s="6"/>
    </row>
    <row r="30" spans="1:13" x14ac:dyDescent="0.25">
      <c r="A30" s="1" t="s">
        <v>422</v>
      </c>
      <c r="B30" s="5" t="s">
        <v>28</v>
      </c>
      <c r="C30" s="5">
        <v>1912</v>
      </c>
      <c r="D30" s="5">
        <v>3</v>
      </c>
      <c r="E30" s="6">
        <v>0.959728033472803</v>
      </c>
      <c r="G30" s="6"/>
      <c r="I30" s="6"/>
      <c r="K30" s="6"/>
      <c r="M30" s="6"/>
    </row>
    <row r="31" spans="1:13" x14ac:dyDescent="0.25">
      <c r="A31" s="1" t="s">
        <v>49</v>
      </c>
      <c r="B31" s="5" t="s">
        <v>8</v>
      </c>
      <c r="C31" s="5">
        <v>3633</v>
      </c>
      <c r="D31" s="5">
        <v>8</v>
      </c>
      <c r="E31" s="6">
        <v>0.95706028075970284</v>
      </c>
      <c r="G31" s="6"/>
      <c r="I31" s="6"/>
      <c r="K31" s="6"/>
      <c r="M31" s="6"/>
    </row>
    <row r="32" spans="1:13" x14ac:dyDescent="0.25">
      <c r="A32" s="1" t="s">
        <v>39</v>
      </c>
      <c r="B32" s="5" t="s">
        <v>206</v>
      </c>
      <c r="C32" s="5">
        <v>1807</v>
      </c>
      <c r="D32" s="5">
        <v>50</v>
      </c>
      <c r="E32" s="6">
        <v>0.149418926397344</v>
      </c>
      <c r="F32" s="5">
        <v>25</v>
      </c>
      <c r="G32" s="6">
        <v>0.12838959601549499</v>
      </c>
      <c r="H32" s="5">
        <v>10</v>
      </c>
      <c r="I32" s="6">
        <v>0.12174875484228</v>
      </c>
      <c r="J32" s="5">
        <v>20</v>
      </c>
      <c r="K32" s="6">
        <v>0.115107913669065</v>
      </c>
      <c r="L32" s="5">
        <v>15</v>
      </c>
      <c r="M32" s="6">
        <v>8.79911455451024E-2</v>
      </c>
    </row>
    <row r="33" spans="1:13" x14ac:dyDescent="0.25">
      <c r="A33" s="1" t="s">
        <v>409</v>
      </c>
      <c r="B33" s="5" t="s">
        <v>8</v>
      </c>
      <c r="C33" s="5">
        <v>1719</v>
      </c>
      <c r="D33" s="5">
        <v>0.2</v>
      </c>
      <c r="E33" s="6">
        <v>0.36591041303083199</v>
      </c>
      <c r="F33" s="5">
        <v>0.1</v>
      </c>
      <c r="G33" s="6">
        <v>0.20186154741128601</v>
      </c>
      <c r="H33" s="5">
        <v>0.3</v>
      </c>
      <c r="I33" s="6">
        <v>0.14601512507271699</v>
      </c>
      <c r="J33" s="5">
        <v>0.5</v>
      </c>
      <c r="K33" s="6">
        <v>0.107620709714951</v>
      </c>
      <c r="L33" s="5">
        <v>0.4</v>
      </c>
      <c r="M33" s="6">
        <v>9.8894706224549198E-2</v>
      </c>
    </row>
    <row r="34" spans="1:13" x14ac:dyDescent="0.25">
      <c r="A34" s="1" t="s">
        <v>50</v>
      </c>
      <c r="B34" s="5" t="s">
        <v>8</v>
      </c>
      <c r="C34" s="5">
        <v>1644</v>
      </c>
      <c r="D34" s="5">
        <v>600</v>
      </c>
      <c r="E34" s="6">
        <v>0.73479318734793198</v>
      </c>
      <c r="F34" s="5">
        <v>900</v>
      </c>
      <c r="G34" s="6">
        <v>0.25608272506082702</v>
      </c>
      <c r="I34" s="6"/>
      <c r="K34" s="6"/>
      <c r="M34" s="6"/>
    </row>
    <row r="35" spans="1:13" x14ac:dyDescent="0.25">
      <c r="A35" s="1" t="s">
        <v>410</v>
      </c>
      <c r="B35" s="5" t="s">
        <v>8</v>
      </c>
      <c r="C35" s="5">
        <v>1627</v>
      </c>
      <c r="D35" s="5">
        <v>1</v>
      </c>
      <c r="E35" s="6">
        <v>0.28948985863552601</v>
      </c>
      <c r="F35" s="5">
        <v>2</v>
      </c>
      <c r="G35" s="6">
        <v>0.25814382298709299</v>
      </c>
      <c r="H35" s="5">
        <v>5</v>
      </c>
      <c r="I35" s="6">
        <v>0.12907191149354599</v>
      </c>
      <c r="J35" s="5">
        <v>4</v>
      </c>
      <c r="K35" s="6">
        <v>8.1745543945912699E-2</v>
      </c>
      <c r="L35" s="5">
        <v>3</v>
      </c>
      <c r="M35" s="6">
        <v>7.5599262446220006E-2</v>
      </c>
    </row>
    <row r="36" spans="1:13" x14ac:dyDescent="0.25">
      <c r="A36" s="1" t="s">
        <v>188</v>
      </c>
      <c r="B36" s="5" t="s">
        <v>3</v>
      </c>
      <c r="C36" s="5">
        <v>1609</v>
      </c>
      <c r="D36" s="5">
        <v>5</v>
      </c>
      <c r="E36" s="6">
        <v>0.49285270354257299</v>
      </c>
      <c r="F36" s="5">
        <v>10</v>
      </c>
      <c r="G36" s="6">
        <v>0.29956494717215698</v>
      </c>
      <c r="I36" s="6"/>
      <c r="K36" s="6"/>
      <c r="M36" s="6"/>
    </row>
    <row r="37" spans="1:13" x14ac:dyDescent="0.25">
      <c r="A37" s="1" t="s">
        <v>135</v>
      </c>
      <c r="B37" s="5" t="s">
        <v>8</v>
      </c>
      <c r="C37" s="5">
        <v>1545</v>
      </c>
      <c r="D37" s="5">
        <v>1000</v>
      </c>
      <c r="E37" s="6">
        <v>0.99352750809061496</v>
      </c>
      <c r="G37" s="6"/>
      <c r="I37" s="6"/>
      <c r="K37" s="6"/>
      <c r="M37" s="6"/>
    </row>
    <row r="38" spans="1:13" x14ac:dyDescent="0.25">
      <c r="A38" s="1" t="s">
        <v>11</v>
      </c>
      <c r="B38" s="5" t="s">
        <v>199</v>
      </c>
      <c r="C38" s="5">
        <v>1510</v>
      </c>
      <c r="D38" s="5">
        <v>0.1</v>
      </c>
      <c r="E38" s="6">
        <v>0.25430463576158902</v>
      </c>
      <c r="F38" s="5">
        <v>0.2</v>
      </c>
      <c r="G38" s="6">
        <v>0.222516556291391</v>
      </c>
      <c r="H38" s="5">
        <v>0.3</v>
      </c>
      <c r="I38" s="6">
        <v>9.9337748344370896E-2</v>
      </c>
      <c r="J38" s="5">
        <v>0.05</v>
      </c>
      <c r="K38" s="6">
        <v>9.8675496688741704E-2</v>
      </c>
      <c r="L38" s="5">
        <v>0.15</v>
      </c>
      <c r="M38" s="6">
        <v>8.34437086092715E-2</v>
      </c>
    </row>
    <row r="39" spans="1:13" x14ac:dyDescent="0.25">
      <c r="A39" s="1" t="s">
        <v>56</v>
      </c>
      <c r="B39" s="5" t="s">
        <v>28</v>
      </c>
      <c r="C39" s="5">
        <v>1366</v>
      </c>
      <c r="D39" s="5">
        <v>2</v>
      </c>
      <c r="E39" s="6">
        <v>0.89165446559297201</v>
      </c>
      <c r="F39" s="5">
        <v>1</v>
      </c>
      <c r="G39" s="6">
        <v>7.6134699853587104E-2</v>
      </c>
      <c r="I39" s="6"/>
      <c r="K39" s="6"/>
      <c r="M39" s="6"/>
    </row>
    <row r="40" spans="1:13" x14ac:dyDescent="0.25">
      <c r="A40" s="1" t="s">
        <v>63</v>
      </c>
      <c r="B40" s="5" t="s">
        <v>6</v>
      </c>
      <c r="C40" s="5">
        <v>1325</v>
      </c>
      <c r="D40" s="5">
        <v>2</v>
      </c>
      <c r="E40" s="6">
        <v>0.18188679245282999</v>
      </c>
      <c r="F40" s="5">
        <v>5</v>
      </c>
      <c r="G40" s="6">
        <v>0.14641509433962299</v>
      </c>
      <c r="H40" s="5">
        <v>4</v>
      </c>
      <c r="I40" s="6">
        <v>0.117735849056604</v>
      </c>
      <c r="J40" s="5">
        <v>10</v>
      </c>
      <c r="K40" s="6">
        <v>8.6792452830188702E-2</v>
      </c>
      <c r="L40" s="5">
        <v>3</v>
      </c>
      <c r="M40" s="6">
        <v>7.5471698113207503E-2</v>
      </c>
    </row>
    <row r="41" spans="1:13" x14ac:dyDescent="0.25">
      <c r="A41" s="1" t="s">
        <v>114</v>
      </c>
      <c r="B41" s="5" t="s">
        <v>8</v>
      </c>
      <c r="C41" s="5">
        <v>1286</v>
      </c>
      <c r="D41" s="5">
        <v>20</v>
      </c>
      <c r="E41" s="6">
        <v>0.99766718506998397</v>
      </c>
      <c r="G41" s="6"/>
      <c r="I41" s="6"/>
      <c r="K41" s="6"/>
      <c r="M41" s="6"/>
    </row>
    <row r="42" spans="1:13" x14ac:dyDescent="0.25">
      <c r="A42" s="1" t="s">
        <v>423</v>
      </c>
      <c r="B42" s="5" t="s">
        <v>26</v>
      </c>
      <c r="C42" s="5">
        <v>1042</v>
      </c>
      <c r="D42" s="5">
        <v>5</v>
      </c>
      <c r="E42" s="6">
        <v>0.334932821497121</v>
      </c>
      <c r="F42" s="5">
        <v>10</v>
      </c>
      <c r="G42" s="6">
        <v>0.13147792706333999</v>
      </c>
      <c r="H42" s="5">
        <v>2</v>
      </c>
      <c r="I42" s="6">
        <v>6.5259117082533596E-2</v>
      </c>
      <c r="J42" s="5">
        <v>7.5</v>
      </c>
      <c r="K42" s="6">
        <v>5.95009596928983E-2</v>
      </c>
      <c r="L42" s="5">
        <v>3</v>
      </c>
      <c r="M42" s="6">
        <v>5.85412667946257E-2</v>
      </c>
    </row>
    <row r="43" spans="1:13" x14ac:dyDescent="0.25">
      <c r="A43" s="1" t="s">
        <v>59</v>
      </c>
      <c r="B43" s="5" t="s">
        <v>8</v>
      </c>
      <c r="C43" s="5">
        <v>1032</v>
      </c>
      <c r="D43" s="5">
        <v>50</v>
      </c>
      <c r="E43" s="6">
        <v>0.18507751937984501</v>
      </c>
      <c r="F43" s="5">
        <v>300</v>
      </c>
      <c r="G43" s="6">
        <v>0.103682170542636</v>
      </c>
      <c r="H43" s="5">
        <v>350</v>
      </c>
      <c r="I43" s="6">
        <v>7.5581395348837205E-2</v>
      </c>
      <c r="J43" s="5">
        <v>20</v>
      </c>
      <c r="K43" s="6">
        <v>5.5232558139534899E-2</v>
      </c>
      <c r="M43" s="6"/>
    </row>
    <row r="44" spans="1:13" x14ac:dyDescent="0.25">
      <c r="A44" s="1" t="s">
        <v>2</v>
      </c>
      <c r="B44" s="5" t="s">
        <v>201</v>
      </c>
      <c r="C44" s="5">
        <v>993</v>
      </c>
      <c r="D44" s="5">
        <v>0.1</v>
      </c>
      <c r="E44" s="6">
        <v>0.28096676737160098</v>
      </c>
      <c r="F44" s="5">
        <v>0.2</v>
      </c>
      <c r="G44" s="6">
        <v>0.18932527693856999</v>
      </c>
      <c r="H44" s="5">
        <v>0.05</v>
      </c>
      <c r="I44" s="6">
        <v>0.16616314199395801</v>
      </c>
      <c r="J44" s="5">
        <v>0.15</v>
      </c>
      <c r="K44" s="6">
        <v>8.8620342396777393E-2</v>
      </c>
      <c r="M44" s="6"/>
    </row>
    <row r="45" spans="1:13" x14ac:dyDescent="0.25">
      <c r="A45" s="1" t="s">
        <v>194</v>
      </c>
      <c r="B45" s="5" t="s">
        <v>8</v>
      </c>
      <c r="C45" s="5">
        <v>989</v>
      </c>
      <c r="D45" s="5">
        <v>50</v>
      </c>
      <c r="E45" s="6">
        <v>0.99898887765419597</v>
      </c>
      <c r="G45" s="6"/>
      <c r="I45" s="6"/>
      <c r="K45" s="6"/>
      <c r="M45" s="6"/>
    </row>
    <row r="46" spans="1:13" x14ac:dyDescent="0.25">
      <c r="A46" s="1" t="s">
        <v>57</v>
      </c>
      <c r="B46" s="5" t="s">
        <v>8</v>
      </c>
      <c r="C46" s="5">
        <v>863</v>
      </c>
      <c r="D46" s="5">
        <v>400</v>
      </c>
      <c r="E46" s="6">
        <v>0.98493626882966401</v>
      </c>
      <c r="G46" s="6"/>
      <c r="I46" s="6"/>
      <c r="K46" s="6"/>
      <c r="M46" s="6"/>
    </row>
    <row r="47" spans="1:13" x14ac:dyDescent="0.25">
      <c r="A47" s="1" t="s">
        <v>411</v>
      </c>
      <c r="B47" s="5" t="s">
        <v>8</v>
      </c>
      <c r="C47" s="5">
        <v>796</v>
      </c>
      <c r="D47" s="5">
        <v>1</v>
      </c>
      <c r="E47" s="6">
        <v>0.36306532663316599</v>
      </c>
      <c r="F47" s="5">
        <v>2.5</v>
      </c>
      <c r="G47" s="6">
        <v>0.21608040201004999</v>
      </c>
      <c r="H47" s="5">
        <v>2</v>
      </c>
      <c r="I47" s="6">
        <v>0.21105527638190999</v>
      </c>
      <c r="J47" s="5">
        <v>5</v>
      </c>
      <c r="K47" s="6">
        <v>0.116834170854271</v>
      </c>
      <c r="L47" s="5">
        <v>3</v>
      </c>
      <c r="M47" s="6">
        <v>5.1507537688442198E-2</v>
      </c>
    </row>
    <row r="48" spans="1:13" x14ac:dyDescent="0.25">
      <c r="A48" s="1" t="s">
        <v>133</v>
      </c>
      <c r="B48" s="5" t="s">
        <v>3</v>
      </c>
      <c r="C48" s="5">
        <v>794</v>
      </c>
      <c r="D48" s="5">
        <v>8</v>
      </c>
      <c r="E48" s="6">
        <v>0.542821158690176</v>
      </c>
      <c r="F48" s="5">
        <v>16</v>
      </c>
      <c r="G48" s="6">
        <v>0.22292191435768299</v>
      </c>
      <c r="H48" s="5">
        <v>4</v>
      </c>
      <c r="I48" s="6">
        <v>0.105793450881612</v>
      </c>
      <c r="K48" s="6"/>
      <c r="M48" s="6"/>
    </row>
    <row r="49" spans="1:13" x14ac:dyDescent="0.25">
      <c r="A49" s="1" t="s">
        <v>102</v>
      </c>
      <c r="B49" s="5" t="s">
        <v>8</v>
      </c>
      <c r="C49" s="5">
        <v>790</v>
      </c>
      <c r="D49" s="5">
        <v>25</v>
      </c>
      <c r="E49" s="6">
        <v>0.51139240506329098</v>
      </c>
      <c r="F49" s="5">
        <v>50</v>
      </c>
      <c r="G49" s="6">
        <v>0.25696202531645601</v>
      </c>
      <c r="H49" s="5">
        <v>12.5</v>
      </c>
      <c r="I49" s="6">
        <v>0.22278481012658199</v>
      </c>
      <c r="K49" s="6"/>
      <c r="M49" s="6"/>
    </row>
    <row r="50" spans="1:13" x14ac:dyDescent="0.25">
      <c r="A50" s="1" t="s">
        <v>412</v>
      </c>
      <c r="B50" s="5" t="s">
        <v>8</v>
      </c>
      <c r="C50" s="5">
        <v>771</v>
      </c>
      <c r="D50" s="5">
        <v>5</v>
      </c>
      <c r="E50" s="6">
        <v>0.42412451361867698</v>
      </c>
      <c r="F50" s="5">
        <v>10</v>
      </c>
      <c r="G50" s="6">
        <v>0.32036316472114101</v>
      </c>
      <c r="H50" s="5">
        <v>4</v>
      </c>
      <c r="I50" s="6">
        <v>8.3009079118028503E-2</v>
      </c>
      <c r="J50" s="5">
        <v>2</v>
      </c>
      <c r="K50" s="6">
        <v>5.7068741893644602E-2</v>
      </c>
      <c r="M50" s="6"/>
    </row>
    <row r="51" spans="1:13" x14ac:dyDescent="0.25">
      <c r="A51" s="1" t="s">
        <v>73</v>
      </c>
      <c r="B51" s="5" t="s">
        <v>8</v>
      </c>
      <c r="C51" s="5">
        <v>698</v>
      </c>
      <c r="D51" s="5">
        <v>2000</v>
      </c>
      <c r="E51" s="6">
        <v>0.21060171919770801</v>
      </c>
      <c r="G51" s="6"/>
      <c r="I51" s="6"/>
      <c r="K51" s="6"/>
      <c r="M51" s="6"/>
    </row>
    <row r="52" spans="1:13" x14ac:dyDescent="0.25">
      <c r="A52" s="1" t="s">
        <v>77</v>
      </c>
      <c r="B52" s="5" t="s">
        <v>8</v>
      </c>
      <c r="C52" s="5">
        <v>677</v>
      </c>
      <c r="D52" s="5">
        <v>500</v>
      </c>
      <c r="E52" s="6">
        <v>0.99113737075332398</v>
      </c>
      <c r="G52" s="6"/>
      <c r="I52" s="6"/>
      <c r="K52" s="6"/>
      <c r="M52" s="6"/>
    </row>
    <row r="53" spans="1:13" x14ac:dyDescent="0.25">
      <c r="A53" s="1" t="s">
        <v>190</v>
      </c>
      <c r="B53" s="5" t="s">
        <v>8</v>
      </c>
      <c r="C53" s="5">
        <v>616</v>
      </c>
      <c r="D53" s="5">
        <v>500</v>
      </c>
      <c r="E53" s="6">
        <v>0.95454545454545503</v>
      </c>
      <c r="G53" s="6"/>
      <c r="I53" s="6"/>
      <c r="K53" s="6"/>
      <c r="M53" s="6"/>
    </row>
    <row r="54" spans="1:13" x14ac:dyDescent="0.25">
      <c r="A54" s="1" t="s">
        <v>66</v>
      </c>
      <c r="B54" s="5" t="s">
        <v>184</v>
      </c>
      <c r="C54" s="5">
        <v>612</v>
      </c>
      <c r="D54" s="5">
        <v>50</v>
      </c>
      <c r="E54" s="6">
        <v>0.79738562091503296</v>
      </c>
      <c r="F54" s="5">
        <v>25</v>
      </c>
      <c r="G54" s="6">
        <v>0.11601307189542499</v>
      </c>
      <c r="I54" s="6"/>
      <c r="K54" s="6"/>
      <c r="M54" s="6"/>
    </row>
    <row r="55" spans="1:13" x14ac:dyDescent="0.25">
      <c r="A55" s="1" t="s">
        <v>191</v>
      </c>
      <c r="B55" s="5" t="s">
        <v>3</v>
      </c>
      <c r="C55" s="5">
        <v>592</v>
      </c>
      <c r="D55" s="5">
        <v>100</v>
      </c>
      <c r="E55" s="6">
        <v>0.45101351351351299</v>
      </c>
      <c r="F55" s="5">
        <v>50</v>
      </c>
      <c r="G55" s="6">
        <v>0.28040540540540498</v>
      </c>
      <c r="H55" s="5">
        <v>200</v>
      </c>
      <c r="I55" s="6">
        <v>0.12668918918918901</v>
      </c>
      <c r="K55" s="6"/>
      <c r="M55" s="6"/>
    </row>
    <row r="56" spans="1:13" x14ac:dyDescent="0.25">
      <c r="A56" s="1" t="s">
        <v>138</v>
      </c>
      <c r="B56" s="5" t="s">
        <v>8</v>
      </c>
      <c r="C56" s="5">
        <v>587</v>
      </c>
      <c r="D56" s="5">
        <v>50</v>
      </c>
      <c r="E56" s="6">
        <v>0.99148211243611595</v>
      </c>
      <c r="G56" s="6"/>
      <c r="I56" s="6"/>
      <c r="K56" s="6"/>
      <c r="M56" s="6"/>
    </row>
    <row r="57" spans="1:13" x14ac:dyDescent="0.25">
      <c r="A57" s="1" t="s">
        <v>394</v>
      </c>
      <c r="B57" s="5" t="s">
        <v>5</v>
      </c>
      <c r="C57" s="5">
        <v>570</v>
      </c>
      <c r="D57" s="5">
        <v>100</v>
      </c>
      <c r="E57" s="6">
        <v>0.168421052631579</v>
      </c>
      <c r="F57" s="5">
        <v>50</v>
      </c>
      <c r="G57" s="6">
        <v>0.150877192982456</v>
      </c>
      <c r="H57" s="5">
        <v>75</v>
      </c>
      <c r="I57" s="6">
        <v>0.121052631578947</v>
      </c>
      <c r="J57" s="5">
        <v>150</v>
      </c>
      <c r="K57" s="6">
        <v>6.8421052631578994E-2</v>
      </c>
      <c r="L57" s="5">
        <v>125</v>
      </c>
      <c r="M57" s="6">
        <v>6.14035087719298E-2</v>
      </c>
    </row>
    <row r="58" spans="1:13" x14ac:dyDescent="0.25">
      <c r="A58" s="1" t="s">
        <v>19</v>
      </c>
      <c r="B58" s="5" t="s">
        <v>8</v>
      </c>
      <c r="C58" s="5">
        <v>559</v>
      </c>
      <c r="D58" s="5">
        <v>2</v>
      </c>
      <c r="E58" s="6">
        <v>0.38103756708407899</v>
      </c>
      <c r="F58" s="5">
        <v>4</v>
      </c>
      <c r="G58" s="6">
        <v>0.31842576028622499</v>
      </c>
      <c r="H58" s="5">
        <v>0.8</v>
      </c>
      <c r="I58" s="6">
        <v>6.9767441860465101E-2</v>
      </c>
      <c r="J58" s="5">
        <v>1</v>
      </c>
      <c r="K58" s="6">
        <v>6.0822898032200402E-2</v>
      </c>
      <c r="M58" s="6"/>
    </row>
    <row r="59" spans="1:13" x14ac:dyDescent="0.25">
      <c r="A59" s="1" t="s">
        <v>61</v>
      </c>
      <c r="B59" s="5" t="s">
        <v>8</v>
      </c>
      <c r="C59" s="5">
        <v>538</v>
      </c>
      <c r="D59" s="5">
        <v>80</v>
      </c>
      <c r="E59" s="6">
        <v>0.39219330855018603</v>
      </c>
      <c r="F59" s="5">
        <v>160</v>
      </c>
      <c r="G59" s="6">
        <v>0.26951672862453502</v>
      </c>
      <c r="H59" s="5">
        <v>120</v>
      </c>
      <c r="I59" s="6">
        <v>0.130111524163569</v>
      </c>
      <c r="J59" s="5">
        <v>240</v>
      </c>
      <c r="K59" s="6">
        <v>0.12825278810408899</v>
      </c>
      <c r="M59" s="6"/>
    </row>
    <row r="60" spans="1:13" x14ac:dyDescent="0.25">
      <c r="A60" s="1" t="s">
        <v>186</v>
      </c>
      <c r="B60" s="5" t="s">
        <v>200</v>
      </c>
      <c r="C60" s="5">
        <v>513</v>
      </c>
      <c r="D60" s="5">
        <v>4</v>
      </c>
      <c r="E60" s="6">
        <v>0.45808966861598399</v>
      </c>
      <c r="F60" s="5">
        <v>2</v>
      </c>
      <c r="G60" s="6">
        <v>0.28070175438596501</v>
      </c>
      <c r="H60" s="5">
        <v>3</v>
      </c>
      <c r="I60" s="6">
        <v>0.13255360623781701</v>
      </c>
      <c r="J60" s="5">
        <v>5</v>
      </c>
      <c r="K60" s="6">
        <v>5.6530214424951299E-2</v>
      </c>
      <c r="M60" s="6"/>
    </row>
    <row r="61" spans="1:13" x14ac:dyDescent="0.25">
      <c r="A61" s="1" t="s">
        <v>424</v>
      </c>
      <c r="B61" s="5" t="s">
        <v>28</v>
      </c>
      <c r="C61" s="5">
        <v>492</v>
      </c>
      <c r="D61" s="5">
        <v>1</v>
      </c>
      <c r="E61" s="6">
        <v>0.98780487804878003</v>
      </c>
      <c r="G61" s="6"/>
      <c r="I61" s="6"/>
      <c r="K61" s="6"/>
      <c r="M61" s="6"/>
    </row>
    <row r="62" spans="1:13" x14ac:dyDescent="0.25">
      <c r="A62" s="1" t="s">
        <v>187</v>
      </c>
      <c r="B62" s="5" t="s">
        <v>8</v>
      </c>
      <c r="C62" s="5">
        <v>476</v>
      </c>
      <c r="D62" s="5">
        <v>3</v>
      </c>
      <c r="E62" s="6">
        <v>0.94957983193277296</v>
      </c>
      <c r="G62" s="6"/>
      <c r="I62" s="6"/>
      <c r="K62" s="6"/>
      <c r="M62" s="6"/>
    </row>
    <row r="63" spans="1:13" x14ac:dyDescent="0.25">
      <c r="A63" s="1" t="s">
        <v>425</v>
      </c>
      <c r="B63" s="5" t="s">
        <v>8</v>
      </c>
      <c r="C63" s="5">
        <v>452</v>
      </c>
      <c r="D63" s="5">
        <v>1000</v>
      </c>
      <c r="E63" s="6">
        <v>0.42920353982300902</v>
      </c>
      <c r="F63" s="5">
        <v>500</v>
      </c>
      <c r="G63" s="6">
        <v>0.15929203539823</v>
      </c>
      <c r="H63" s="5">
        <v>100</v>
      </c>
      <c r="I63" s="6">
        <v>5.7522123893805302E-2</v>
      </c>
      <c r="K63" s="6"/>
      <c r="M63" s="6"/>
    </row>
    <row r="64" spans="1:13" x14ac:dyDescent="0.25">
      <c r="A64" s="1" t="s">
        <v>426</v>
      </c>
      <c r="B64" s="5" t="s">
        <v>195</v>
      </c>
      <c r="C64" s="5">
        <v>447</v>
      </c>
      <c r="D64" s="5">
        <v>5</v>
      </c>
      <c r="E64" s="6">
        <v>0.26398210290827701</v>
      </c>
      <c r="F64" s="5">
        <v>10</v>
      </c>
      <c r="G64" s="6">
        <v>0.156599552572707</v>
      </c>
      <c r="H64" s="5">
        <v>4</v>
      </c>
      <c r="I64" s="6">
        <v>0.15436241610738299</v>
      </c>
      <c r="J64" s="5">
        <v>3</v>
      </c>
      <c r="K64" s="6">
        <v>0.131991051454139</v>
      </c>
      <c r="L64" s="5">
        <v>2</v>
      </c>
      <c r="M64" s="6">
        <v>0.11856823266219201</v>
      </c>
    </row>
    <row r="65" spans="1:13" x14ac:dyDescent="0.25">
      <c r="A65" s="1" t="s">
        <v>427</v>
      </c>
      <c r="B65" s="5" t="s">
        <v>201</v>
      </c>
      <c r="C65" s="5">
        <v>419</v>
      </c>
      <c r="D65" s="5">
        <v>50</v>
      </c>
      <c r="E65" s="6">
        <v>0.181384248210024</v>
      </c>
      <c r="F65" s="5">
        <v>20</v>
      </c>
      <c r="G65" s="6">
        <v>0.100238663484487</v>
      </c>
      <c r="H65" s="5">
        <v>10</v>
      </c>
      <c r="I65" s="6">
        <v>9.5465393794749401E-2</v>
      </c>
      <c r="J65" s="5">
        <v>40</v>
      </c>
      <c r="K65" s="6">
        <v>7.6372315035799498E-2</v>
      </c>
      <c r="L65" s="5">
        <v>30</v>
      </c>
      <c r="M65" s="6">
        <v>7.3985680190930797E-2</v>
      </c>
    </row>
    <row r="66" spans="1:13" x14ac:dyDescent="0.25">
      <c r="A66" s="1" t="s">
        <v>10</v>
      </c>
      <c r="B66" s="5" t="s">
        <v>5</v>
      </c>
      <c r="C66" s="5">
        <v>383</v>
      </c>
      <c r="D66" s="5">
        <v>0.1</v>
      </c>
      <c r="E66" s="6">
        <v>0.240208877284595</v>
      </c>
      <c r="F66" s="5">
        <v>0.05</v>
      </c>
      <c r="G66" s="6">
        <v>0.227154046997389</v>
      </c>
      <c r="H66" s="5">
        <v>0.2</v>
      </c>
      <c r="I66" s="6">
        <v>8.8772845953002597E-2</v>
      </c>
      <c r="K66" s="6"/>
      <c r="M66" s="6"/>
    </row>
    <row r="67" spans="1:13" x14ac:dyDescent="0.25">
      <c r="A67" s="1" t="s">
        <v>413</v>
      </c>
      <c r="B67" s="5" t="s">
        <v>8</v>
      </c>
      <c r="C67" s="5">
        <v>379</v>
      </c>
      <c r="D67" s="5">
        <v>100</v>
      </c>
      <c r="E67" s="6">
        <v>0.77836411609498701</v>
      </c>
      <c r="F67" s="5">
        <v>50</v>
      </c>
      <c r="G67" s="6">
        <v>0.131926121372032</v>
      </c>
      <c r="I67" s="6"/>
      <c r="K67" s="6"/>
      <c r="M67" s="6"/>
    </row>
    <row r="68" spans="1:13" x14ac:dyDescent="0.25">
      <c r="A68" s="1" t="s">
        <v>81</v>
      </c>
      <c r="B68" s="5" t="s">
        <v>28</v>
      </c>
      <c r="C68" s="5">
        <v>342</v>
      </c>
      <c r="D68" s="5">
        <v>12.5</v>
      </c>
      <c r="E68" s="6">
        <v>0.39766081871344999</v>
      </c>
      <c r="F68" s="5">
        <v>50</v>
      </c>
      <c r="G68" s="6">
        <v>0.11988304093567299</v>
      </c>
      <c r="H68" s="5">
        <v>70</v>
      </c>
      <c r="I68" s="6">
        <v>0.11111111111111099</v>
      </c>
      <c r="J68" s="5">
        <v>100</v>
      </c>
      <c r="K68" s="6">
        <v>9.9415204678362595E-2</v>
      </c>
      <c r="L68" s="5">
        <v>25</v>
      </c>
      <c r="M68" s="6">
        <v>5.5555555555555601E-2</v>
      </c>
    </row>
    <row r="69" spans="1:13" x14ac:dyDescent="0.25">
      <c r="A69" s="1" t="s">
        <v>414</v>
      </c>
      <c r="B69" s="5" t="s">
        <v>8</v>
      </c>
      <c r="C69" s="5">
        <v>322</v>
      </c>
      <c r="D69" s="5">
        <v>20</v>
      </c>
      <c r="E69" s="6">
        <v>0.38509316770186303</v>
      </c>
      <c r="F69" s="5">
        <v>10</v>
      </c>
      <c r="G69" s="6">
        <v>0.35403726708074501</v>
      </c>
      <c r="H69" s="5">
        <v>40</v>
      </c>
      <c r="I69" s="6">
        <v>0.14906832298136599</v>
      </c>
      <c r="J69" s="5">
        <v>5</v>
      </c>
      <c r="K69" s="6">
        <v>8.0745341614906804E-2</v>
      </c>
      <c r="M69" s="6"/>
    </row>
    <row r="70" spans="1:13" x14ac:dyDescent="0.25">
      <c r="A70" s="1" t="s">
        <v>428</v>
      </c>
      <c r="B70" s="5" t="s">
        <v>196</v>
      </c>
      <c r="C70" s="5">
        <v>320</v>
      </c>
      <c r="D70" s="5">
        <v>2</v>
      </c>
      <c r="E70" s="6">
        <v>0.21249999999999999</v>
      </c>
      <c r="F70" s="5">
        <v>5</v>
      </c>
      <c r="G70" s="6">
        <v>0.2</v>
      </c>
      <c r="H70" s="5">
        <v>4</v>
      </c>
      <c r="I70" s="6">
        <v>0.16875000000000001</v>
      </c>
      <c r="J70" s="5">
        <v>1</v>
      </c>
      <c r="K70" s="6">
        <v>0.1125</v>
      </c>
      <c r="L70" s="5">
        <v>3</v>
      </c>
      <c r="M70" s="6">
        <v>0.10625</v>
      </c>
    </row>
    <row r="71" spans="1:13" x14ac:dyDescent="0.25">
      <c r="A71" s="1" t="s">
        <v>415</v>
      </c>
      <c r="B71" s="5" t="s">
        <v>8</v>
      </c>
      <c r="C71" s="5">
        <v>318</v>
      </c>
      <c r="D71" s="5">
        <v>10</v>
      </c>
      <c r="E71" s="6">
        <v>0.39622641509433998</v>
      </c>
      <c r="F71" s="5">
        <v>20</v>
      </c>
      <c r="G71" s="6">
        <v>0.34591194968553501</v>
      </c>
      <c r="H71" s="5">
        <v>40</v>
      </c>
      <c r="I71" s="6">
        <v>0.14465408805031399</v>
      </c>
      <c r="J71" s="5">
        <v>5</v>
      </c>
      <c r="K71" s="6">
        <v>7.86163522012579E-2</v>
      </c>
      <c r="M71" s="6"/>
    </row>
    <row r="72" spans="1:13" x14ac:dyDescent="0.25">
      <c r="A72" s="1" t="s">
        <v>60</v>
      </c>
      <c r="B72" s="5" t="s">
        <v>6</v>
      </c>
      <c r="C72" s="5">
        <v>311</v>
      </c>
      <c r="D72" s="5">
        <v>2</v>
      </c>
      <c r="E72" s="6">
        <v>0.202572347266881</v>
      </c>
      <c r="F72" s="5">
        <v>5</v>
      </c>
      <c r="G72" s="6">
        <v>0.17041800643086799</v>
      </c>
      <c r="H72" s="5">
        <v>1</v>
      </c>
      <c r="I72" s="6">
        <v>0.154340836012862</v>
      </c>
      <c r="J72" s="5">
        <v>3</v>
      </c>
      <c r="K72" s="6">
        <v>0.102893890675241</v>
      </c>
      <c r="L72" s="5">
        <v>4</v>
      </c>
      <c r="M72" s="6">
        <v>9.9678456591639902E-2</v>
      </c>
    </row>
    <row r="73" spans="1:13" x14ac:dyDescent="0.25">
      <c r="A73" s="1" t="s">
        <v>85</v>
      </c>
      <c r="B73" s="5" t="s">
        <v>5</v>
      </c>
      <c r="C73" s="5">
        <v>297</v>
      </c>
      <c r="D73" s="5">
        <v>20</v>
      </c>
      <c r="E73" s="6">
        <v>0.21212121212121199</v>
      </c>
      <c r="F73" s="5">
        <v>10</v>
      </c>
      <c r="G73" s="6">
        <v>0.15488215488215501</v>
      </c>
      <c r="H73" s="5">
        <v>15</v>
      </c>
      <c r="I73" s="6">
        <v>6.3973063973064001E-2</v>
      </c>
      <c r="J73" s="5">
        <v>5</v>
      </c>
      <c r="K73" s="6">
        <v>5.7239057239057201E-2</v>
      </c>
      <c r="L73" s="5">
        <v>16</v>
      </c>
      <c r="M73" s="6">
        <v>5.3872053872053897E-2</v>
      </c>
    </row>
    <row r="74" spans="1:13" x14ac:dyDescent="0.25">
      <c r="A74" s="1" t="s">
        <v>429</v>
      </c>
      <c r="B74" s="5" t="s">
        <v>26</v>
      </c>
      <c r="C74" s="5">
        <v>243</v>
      </c>
      <c r="D74" s="5">
        <v>1000</v>
      </c>
      <c r="E74" s="6">
        <v>0.748971193415638</v>
      </c>
      <c r="F74" s="5">
        <v>1500</v>
      </c>
      <c r="G74" s="6">
        <v>7.4074074074074098E-2</v>
      </c>
      <c r="H74" s="5">
        <v>50</v>
      </c>
      <c r="I74" s="6">
        <v>6.9958847736625501E-2</v>
      </c>
      <c r="K74" s="6"/>
      <c r="M74" s="6"/>
    </row>
    <row r="75" spans="1:13" x14ac:dyDescent="0.25">
      <c r="A75" s="1" t="s">
        <v>192</v>
      </c>
      <c r="B75" s="5" t="s">
        <v>8</v>
      </c>
      <c r="C75" s="5">
        <v>238</v>
      </c>
      <c r="D75" s="5">
        <v>10</v>
      </c>
      <c r="E75" s="6">
        <v>0.995798319327731</v>
      </c>
      <c r="G75" s="6"/>
      <c r="I75" s="6"/>
      <c r="K75" s="6"/>
      <c r="M75" s="6"/>
    </row>
    <row r="76" spans="1:13" x14ac:dyDescent="0.25">
      <c r="A76" s="1" t="s">
        <v>106</v>
      </c>
      <c r="B76" s="5" t="s">
        <v>8</v>
      </c>
      <c r="C76" s="5">
        <v>237</v>
      </c>
      <c r="D76" s="5">
        <v>10</v>
      </c>
      <c r="E76" s="6">
        <v>0.987341772151899</v>
      </c>
      <c r="G76" s="6"/>
      <c r="I76" s="6"/>
      <c r="K76" s="6"/>
      <c r="M76" s="6"/>
    </row>
    <row r="77" spans="1:13" x14ac:dyDescent="0.25">
      <c r="A77" s="1" t="s">
        <v>430</v>
      </c>
      <c r="B77" s="5" t="s">
        <v>8</v>
      </c>
      <c r="C77" s="5">
        <v>227</v>
      </c>
      <c r="D77" s="5">
        <v>3.375</v>
      </c>
      <c r="E77" s="6">
        <v>0.889867841409692</v>
      </c>
      <c r="G77" s="6"/>
      <c r="I77" s="6"/>
      <c r="K77" s="6"/>
      <c r="M77" s="6"/>
    </row>
    <row r="78" spans="1:13" x14ac:dyDescent="0.25">
      <c r="A78" s="1" t="s">
        <v>93</v>
      </c>
      <c r="B78" s="5" t="s">
        <v>28</v>
      </c>
      <c r="C78" s="5">
        <v>224</v>
      </c>
      <c r="D78" s="5">
        <v>5</v>
      </c>
      <c r="E78" s="6">
        <v>0.875</v>
      </c>
      <c r="F78" s="5">
        <v>10</v>
      </c>
      <c r="G78" s="6">
        <v>8.0357142857142905E-2</v>
      </c>
      <c r="I78" s="6"/>
      <c r="K78" s="6"/>
      <c r="M78" s="6"/>
    </row>
    <row r="79" spans="1:13" x14ac:dyDescent="0.25">
      <c r="A79" s="1" t="s">
        <v>2</v>
      </c>
      <c r="B79" s="5" t="s">
        <v>199</v>
      </c>
      <c r="C79" s="5">
        <v>212</v>
      </c>
      <c r="D79" s="5">
        <v>0.1</v>
      </c>
      <c r="E79" s="6">
        <v>0.27358490566037702</v>
      </c>
      <c r="F79" s="5">
        <v>0.2</v>
      </c>
      <c r="G79" s="6">
        <v>0.117924528301887</v>
      </c>
      <c r="H79" s="5">
        <v>0.05</v>
      </c>
      <c r="I79" s="6">
        <v>8.9622641509433998E-2</v>
      </c>
      <c r="J79" s="5">
        <v>0.3</v>
      </c>
      <c r="K79" s="6">
        <v>6.1320754716981098E-2</v>
      </c>
      <c r="M79" s="6"/>
    </row>
    <row r="80" spans="1:13" x14ac:dyDescent="0.25">
      <c r="A80" s="1" t="s">
        <v>431</v>
      </c>
      <c r="B80" s="5" t="s">
        <v>179</v>
      </c>
      <c r="C80" s="5">
        <v>194</v>
      </c>
      <c r="D80" s="5">
        <v>1.6</v>
      </c>
      <c r="E80" s="6">
        <v>0.25257731958762902</v>
      </c>
      <c r="F80" s="5">
        <v>1.8</v>
      </c>
      <c r="G80" s="6">
        <v>0.19587628865979401</v>
      </c>
      <c r="H80" s="5">
        <v>2</v>
      </c>
      <c r="I80" s="6">
        <v>0.180412371134021</v>
      </c>
      <c r="J80" s="5">
        <v>1.5</v>
      </c>
      <c r="K80" s="6">
        <v>0.118556701030928</v>
      </c>
      <c r="L80" s="5">
        <v>1.4</v>
      </c>
      <c r="M80" s="6">
        <v>8.2474226804123696E-2</v>
      </c>
    </row>
    <row r="81" spans="1:13" x14ac:dyDescent="0.25">
      <c r="A81" s="1" t="s">
        <v>7</v>
      </c>
      <c r="B81" s="5" t="s">
        <v>8</v>
      </c>
      <c r="C81" s="5">
        <v>186</v>
      </c>
      <c r="D81" s="5">
        <v>0.5</v>
      </c>
      <c r="E81" s="6">
        <v>0.39784946236559099</v>
      </c>
      <c r="F81" s="5">
        <v>1</v>
      </c>
      <c r="G81" s="6">
        <v>0.19354838709677399</v>
      </c>
      <c r="H81" s="5">
        <v>0.4</v>
      </c>
      <c r="I81" s="6">
        <v>0.14516129032258099</v>
      </c>
      <c r="J81" s="5">
        <v>0.2</v>
      </c>
      <c r="K81" s="6">
        <v>0.112903225806452</v>
      </c>
      <c r="M81" s="6"/>
    </row>
    <row r="82" spans="1:13" x14ac:dyDescent="0.25">
      <c r="A82" s="1" t="s">
        <v>11</v>
      </c>
      <c r="B82" s="5" t="s">
        <v>205</v>
      </c>
      <c r="C82" s="5">
        <v>160</v>
      </c>
      <c r="D82" s="5">
        <v>10</v>
      </c>
      <c r="E82" s="6">
        <v>0.27500000000000002</v>
      </c>
      <c r="F82" s="5">
        <v>5</v>
      </c>
      <c r="G82" s="6">
        <v>0.23125000000000001</v>
      </c>
      <c r="H82" s="5">
        <v>20</v>
      </c>
      <c r="I82" s="6">
        <v>0.18124999999999999</v>
      </c>
      <c r="K82" s="6"/>
      <c r="M82" s="6"/>
    </row>
    <row r="83" spans="1:13" x14ac:dyDescent="0.25">
      <c r="A83" s="1" t="s">
        <v>432</v>
      </c>
      <c r="B83" s="5" t="s">
        <v>206</v>
      </c>
      <c r="C83" s="5">
        <v>159</v>
      </c>
      <c r="D83" s="5">
        <v>25</v>
      </c>
      <c r="E83" s="6">
        <v>0.19496855345912001</v>
      </c>
      <c r="F83" s="5">
        <v>50</v>
      </c>
      <c r="G83" s="6">
        <v>0.18867924528301899</v>
      </c>
      <c r="H83" s="5">
        <v>30</v>
      </c>
      <c r="I83" s="6">
        <v>0.106918238993711</v>
      </c>
      <c r="J83" s="5">
        <v>20</v>
      </c>
      <c r="K83" s="6">
        <v>9.4339622641509399E-2</v>
      </c>
      <c r="L83" s="5">
        <v>10</v>
      </c>
      <c r="M83" s="6">
        <v>8.17610062893082E-2</v>
      </c>
    </row>
    <row r="84" spans="1:13" x14ac:dyDescent="0.25">
      <c r="A84" s="1" t="s">
        <v>433</v>
      </c>
      <c r="B84" s="5" t="s">
        <v>8</v>
      </c>
      <c r="C84" s="5">
        <v>153</v>
      </c>
      <c r="D84" s="5">
        <v>100</v>
      </c>
      <c r="E84" s="6">
        <v>0.39215686274509798</v>
      </c>
      <c r="F84" s="5">
        <v>60</v>
      </c>
      <c r="G84" s="6">
        <v>0.16993464052287599</v>
      </c>
      <c r="H84" s="5">
        <v>80</v>
      </c>
      <c r="I84" s="6">
        <v>9.8039215686274495E-2</v>
      </c>
      <c r="J84" s="5">
        <v>50</v>
      </c>
      <c r="K84" s="6">
        <v>7.8431372549019607E-2</v>
      </c>
      <c r="L84" s="5">
        <v>20</v>
      </c>
      <c r="M84" s="6">
        <v>5.22875816993464E-2</v>
      </c>
    </row>
    <row r="85" spans="1:13" x14ac:dyDescent="0.25">
      <c r="A85" s="1" t="s">
        <v>152</v>
      </c>
      <c r="B85" s="5" t="s">
        <v>8</v>
      </c>
      <c r="C85" s="5">
        <v>149</v>
      </c>
      <c r="D85" s="5">
        <v>1.5</v>
      </c>
      <c r="E85" s="6">
        <v>0.59731543624161099</v>
      </c>
      <c r="F85" s="5">
        <v>0.2</v>
      </c>
      <c r="G85" s="6">
        <v>0.21476510067114099</v>
      </c>
      <c r="I85" s="6"/>
      <c r="K85" s="6"/>
      <c r="M85" s="6"/>
    </row>
    <row r="86" spans="1:13" x14ac:dyDescent="0.25">
      <c r="A86" s="1" t="s">
        <v>430</v>
      </c>
      <c r="B86" s="5" t="s">
        <v>28</v>
      </c>
      <c r="C86" s="5">
        <v>148</v>
      </c>
      <c r="D86" s="5">
        <v>3.375</v>
      </c>
      <c r="E86" s="6">
        <v>0.87162162162162204</v>
      </c>
      <c r="F86" s="5">
        <v>4.5</v>
      </c>
      <c r="G86" s="6">
        <v>9.45945945945946E-2</v>
      </c>
      <c r="I86" s="6"/>
      <c r="K86" s="6"/>
      <c r="M86" s="6"/>
    </row>
    <row r="87" spans="1:13" x14ac:dyDescent="0.25">
      <c r="A87" s="1" t="s">
        <v>153</v>
      </c>
      <c r="B87" s="5" t="s">
        <v>179</v>
      </c>
      <c r="C87" s="5">
        <v>143</v>
      </c>
      <c r="D87" s="5">
        <v>30</v>
      </c>
      <c r="E87" s="6">
        <v>0.90909090909090895</v>
      </c>
      <c r="F87" s="5">
        <v>15</v>
      </c>
      <c r="G87" s="6">
        <v>7.69230769230769E-2</v>
      </c>
      <c r="I87" s="6"/>
      <c r="K87" s="6"/>
      <c r="M87" s="6"/>
    </row>
    <row r="88" spans="1:13" x14ac:dyDescent="0.25">
      <c r="A88" s="1" t="s">
        <v>434</v>
      </c>
      <c r="B88" s="5" t="s">
        <v>196</v>
      </c>
      <c r="C88" s="5">
        <v>141</v>
      </c>
      <c r="D88" s="5">
        <v>1000</v>
      </c>
      <c r="E88" s="6">
        <v>0.205673758865248</v>
      </c>
      <c r="F88" s="5">
        <v>500</v>
      </c>
      <c r="G88" s="6">
        <v>0.17730496453900699</v>
      </c>
      <c r="H88" s="5">
        <v>300</v>
      </c>
      <c r="I88" s="6">
        <v>0.12765957446808501</v>
      </c>
      <c r="J88" s="5">
        <v>800</v>
      </c>
      <c r="K88" s="6">
        <v>8.5106382978723402E-2</v>
      </c>
      <c r="L88" s="5">
        <v>1200</v>
      </c>
      <c r="M88" s="6">
        <v>7.8014184397163094E-2</v>
      </c>
    </row>
    <row r="89" spans="1:13" x14ac:dyDescent="0.25">
      <c r="A89" s="1" t="s">
        <v>426</v>
      </c>
      <c r="B89" s="5" t="s">
        <v>196</v>
      </c>
      <c r="C89" s="5">
        <v>141</v>
      </c>
      <c r="D89" s="5">
        <v>4</v>
      </c>
      <c r="E89" s="6">
        <v>0.219858156028369</v>
      </c>
      <c r="F89" s="5">
        <v>5</v>
      </c>
      <c r="G89" s="6">
        <v>0.16312056737588701</v>
      </c>
      <c r="H89" s="5">
        <v>10</v>
      </c>
      <c r="I89" s="6">
        <v>0.15602836879432599</v>
      </c>
      <c r="J89" s="5">
        <v>2</v>
      </c>
      <c r="K89" s="6">
        <v>0.14893617021276601</v>
      </c>
      <c r="L89" s="5">
        <v>6</v>
      </c>
      <c r="M89" s="6">
        <v>0.10638297872340401</v>
      </c>
    </row>
    <row r="90" spans="1:13" x14ac:dyDescent="0.25">
      <c r="A90" s="1" t="s">
        <v>133</v>
      </c>
      <c r="B90" s="5" t="s">
        <v>6</v>
      </c>
      <c r="C90" s="5">
        <v>139</v>
      </c>
      <c r="D90" s="5">
        <v>5</v>
      </c>
      <c r="E90" s="6">
        <v>0.17266187050359699</v>
      </c>
      <c r="F90" s="5">
        <v>4</v>
      </c>
      <c r="G90" s="6">
        <v>0.12949640287769801</v>
      </c>
      <c r="H90" s="5">
        <v>10</v>
      </c>
      <c r="I90" s="6">
        <v>0.12230215827338101</v>
      </c>
      <c r="J90" s="5">
        <v>2</v>
      </c>
      <c r="K90" s="6">
        <v>9.3525179856115095E-2</v>
      </c>
      <c r="L90" s="5">
        <v>8</v>
      </c>
      <c r="M90" s="6">
        <v>7.1942446043165506E-2</v>
      </c>
    </row>
    <row r="91" spans="1:13" x14ac:dyDescent="0.25">
      <c r="A91" s="1" t="s">
        <v>189</v>
      </c>
      <c r="B91" s="5" t="s">
        <v>179</v>
      </c>
      <c r="C91" s="5">
        <v>138</v>
      </c>
      <c r="D91" s="5">
        <v>5</v>
      </c>
      <c r="E91" s="6">
        <v>0.76086956521739102</v>
      </c>
      <c r="F91" s="5">
        <v>4</v>
      </c>
      <c r="G91" s="6">
        <v>0.13043478260869601</v>
      </c>
      <c r="I91" s="6"/>
      <c r="K91" s="6"/>
      <c r="M91" s="6"/>
    </row>
    <row r="92" spans="1:13" x14ac:dyDescent="0.25">
      <c r="A92" s="1" t="s">
        <v>10</v>
      </c>
      <c r="B92" s="5" t="s">
        <v>3</v>
      </c>
      <c r="C92" s="5">
        <v>136</v>
      </c>
      <c r="D92" s="5">
        <v>100</v>
      </c>
      <c r="E92" s="6">
        <v>0.161764705882353</v>
      </c>
      <c r="F92" s="5">
        <v>200</v>
      </c>
      <c r="G92" s="6">
        <v>0.13235294117647101</v>
      </c>
      <c r="H92" s="5">
        <v>50</v>
      </c>
      <c r="I92" s="6">
        <v>0.11764705882352899</v>
      </c>
      <c r="J92" s="5">
        <v>75</v>
      </c>
      <c r="K92" s="6">
        <v>9.5588235294117599E-2</v>
      </c>
      <c r="L92" s="5">
        <v>250</v>
      </c>
      <c r="M92" s="6">
        <v>5.8823529411764698E-2</v>
      </c>
    </row>
    <row r="93" spans="1:13" x14ac:dyDescent="0.25">
      <c r="A93" s="1" t="s">
        <v>435</v>
      </c>
      <c r="B93" s="5" t="s">
        <v>28</v>
      </c>
      <c r="C93" s="5">
        <v>135</v>
      </c>
      <c r="D93" s="5">
        <v>2</v>
      </c>
      <c r="E93" s="6">
        <v>0.53333333333333299</v>
      </c>
      <c r="F93" s="5">
        <v>1</v>
      </c>
      <c r="G93" s="6">
        <v>0.45925925925925898</v>
      </c>
      <c r="I93" s="6"/>
      <c r="K93" s="6"/>
      <c r="M93" s="6"/>
    </row>
    <row r="94" spans="1:13" x14ac:dyDescent="0.25">
      <c r="A94" s="1" t="s">
        <v>17</v>
      </c>
      <c r="B94" s="5" t="s">
        <v>8</v>
      </c>
      <c r="C94" s="5">
        <v>133</v>
      </c>
      <c r="D94" s="5">
        <v>500</v>
      </c>
      <c r="E94" s="6">
        <v>0.14285714285714299</v>
      </c>
      <c r="F94" s="5">
        <v>40</v>
      </c>
      <c r="G94" s="6">
        <v>0.112781954887218</v>
      </c>
      <c r="H94" s="5">
        <v>100</v>
      </c>
      <c r="I94" s="6">
        <v>0.112781954887218</v>
      </c>
      <c r="J94" s="5">
        <v>200</v>
      </c>
      <c r="K94" s="6">
        <v>9.7744360902255606E-2</v>
      </c>
      <c r="L94" s="5">
        <v>1000</v>
      </c>
      <c r="M94" s="6">
        <v>9.0225563909774403E-2</v>
      </c>
    </row>
    <row r="95" spans="1:13" x14ac:dyDescent="0.25">
      <c r="A95" s="1" t="s">
        <v>112</v>
      </c>
      <c r="B95" s="5" t="s">
        <v>8</v>
      </c>
      <c r="C95" s="5">
        <v>122</v>
      </c>
      <c r="D95" s="5">
        <v>0.04</v>
      </c>
      <c r="E95" s="6">
        <v>0.36065573770491799</v>
      </c>
      <c r="F95" s="5">
        <v>0.2</v>
      </c>
      <c r="G95" s="6">
        <v>0.22131147540983601</v>
      </c>
      <c r="H95" s="5">
        <v>0.08</v>
      </c>
      <c r="I95" s="6">
        <v>0.16393442622950799</v>
      </c>
      <c r="J95" s="5">
        <v>0.1</v>
      </c>
      <c r="K95" s="6">
        <v>0.114754098360656</v>
      </c>
      <c r="L95" s="5">
        <v>0.02</v>
      </c>
      <c r="M95" s="6">
        <v>6.5573770491803296E-2</v>
      </c>
    </row>
    <row r="96" spans="1:13" x14ac:dyDescent="0.25">
      <c r="A96" s="1" t="s">
        <v>151</v>
      </c>
      <c r="B96" s="5" t="s">
        <v>8</v>
      </c>
      <c r="C96" s="5">
        <v>121</v>
      </c>
      <c r="D96" s="5">
        <v>12.5</v>
      </c>
      <c r="E96" s="6">
        <v>0.43801652892561999</v>
      </c>
      <c r="F96" s="5">
        <v>6.25</v>
      </c>
      <c r="G96" s="6">
        <v>0.42975206611570199</v>
      </c>
      <c r="H96" s="5">
        <v>25</v>
      </c>
      <c r="I96" s="6">
        <v>6.6115702479338803E-2</v>
      </c>
      <c r="K96" s="6"/>
      <c r="M96" s="6"/>
    </row>
    <row r="97" spans="1:13" x14ac:dyDescent="0.25">
      <c r="A97" s="1" t="s">
        <v>85</v>
      </c>
      <c r="B97" s="5" t="s">
        <v>26</v>
      </c>
      <c r="C97" s="5">
        <v>116</v>
      </c>
      <c r="D97" s="5">
        <v>20</v>
      </c>
      <c r="E97" s="6">
        <v>0.11206896551724101</v>
      </c>
      <c r="F97" s="5">
        <v>25</v>
      </c>
      <c r="G97" s="6">
        <v>0.10344827586206901</v>
      </c>
      <c r="H97" s="5">
        <v>10</v>
      </c>
      <c r="I97" s="6">
        <v>5.1724137931034503E-2</v>
      </c>
      <c r="K97" s="6"/>
      <c r="M97" s="6"/>
    </row>
    <row r="98" spans="1:13" x14ac:dyDescent="0.25">
      <c r="A98" s="1" t="s">
        <v>425</v>
      </c>
      <c r="B98" s="5" t="s">
        <v>28</v>
      </c>
      <c r="C98" s="5">
        <v>116</v>
      </c>
      <c r="D98" s="5">
        <v>1</v>
      </c>
      <c r="E98" s="6">
        <v>0.71551724137931005</v>
      </c>
      <c r="F98" s="5">
        <v>2</v>
      </c>
      <c r="G98" s="6">
        <v>6.0344827586206899E-2</v>
      </c>
      <c r="I98" s="6"/>
      <c r="K98" s="6"/>
      <c r="M98" s="6"/>
    </row>
    <row r="99" spans="1:13" x14ac:dyDescent="0.25">
      <c r="A99" s="1" t="s">
        <v>134</v>
      </c>
      <c r="B99" s="5" t="s">
        <v>179</v>
      </c>
      <c r="C99" s="5">
        <v>113</v>
      </c>
      <c r="D99" s="5">
        <v>5</v>
      </c>
      <c r="E99" s="6">
        <v>0.33628318584070799</v>
      </c>
      <c r="F99" s="5">
        <v>4</v>
      </c>
      <c r="G99" s="6">
        <v>0.30088495575221202</v>
      </c>
      <c r="H99" s="5">
        <v>160</v>
      </c>
      <c r="I99" s="6">
        <v>0.123893805309735</v>
      </c>
      <c r="J99" s="5">
        <v>3</v>
      </c>
      <c r="K99" s="6">
        <v>0.106194690265487</v>
      </c>
      <c r="L99" s="5">
        <v>2</v>
      </c>
      <c r="M99" s="6">
        <v>5.3097345132743397E-2</v>
      </c>
    </row>
    <row r="100" spans="1:13" x14ac:dyDescent="0.25">
      <c r="A100" s="1" t="s">
        <v>436</v>
      </c>
      <c r="B100" s="5" t="s">
        <v>179</v>
      </c>
      <c r="C100" s="5">
        <v>112</v>
      </c>
      <c r="D100" s="5">
        <v>10</v>
      </c>
      <c r="E100" s="6">
        <v>0.28571428571428598</v>
      </c>
      <c r="F100" s="5">
        <v>5</v>
      </c>
      <c r="G100" s="6">
        <v>0.107142857142857</v>
      </c>
      <c r="H100" s="5">
        <v>4</v>
      </c>
      <c r="I100" s="6">
        <v>9.8214285714285698E-2</v>
      </c>
      <c r="J100" s="5">
        <v>3</v>
      </c>
      <c r="K100" s="6">
        <v>9.8214285714285698E-2</v>
      </c>
      <c r="L100" s="5">
        <v>6</v>
      </c>
      <c r="M100" s="6">
        <v>6.25E-2</v>
      </c>
    </row>
    <row r="101" spans="1:13" x14ac:dyDescent="0.25">
      <c r="A101" s="1" t="s">
        <v>193</v>
      </c>
      <c r="B101" s="5" t="s">
        <v>8</v>
      </c>
      <c r="C101" s="5">
        <v>100</v>
      </c>
      <c r="D101" s="5">
        <v>125</v>
      </c>
      <c r="E101" s="6">
        <v>0.56999999999999995</v>
      </c>
      <c r="F101" s="5">
        <v>100</v>
      </c>
      <c r="G101" s="6">
        <v>0.23</v>
      </c>
      <c r="H101" s="5">
        <v>40</v>
      </c>
      <c r="I101" s="6">
        <v>0.06</v>
      </c>
      <c r="K101" s="6"/>
      <c r="M101" s="6"/>
    </row>
    <row r="102" spans="1:13" x14ac:dyDescent="0.25">
      <c r="E102" s="6"/>
      <c r="G102" s="6"/>
      <c r="I102" s="6"/>
      <c r="K102" s="6"/>
      <c r="M102" s="6"/>
    </row>
    <row r="103" spans="1:13" x14ac:dyDescent="0.25">
      <c r="E103" s="6"/>
      <c r="G103" s="6"/>
      <c r="I103" s="6"/>
      <c r="K103" s="6"/>
      <c r="M103" s="6"/>
    </row>
    <row r="104" spans="1:13" x14ac:dyDescent="0.25">
      <c r="E104" s="6"/>
      <c r="G104" s="6"/>
      <c r="I104" s="6"/>
      <c r="K104" s="6"/>
      <c r="M104" s="6"/>
    </row>
    <row r="105" spans="1:13" s="1" customFormat="1" x14ac:dyDescent="0.25">
      <c r="B105" s="5"/>
      <c r="C105" s="5"/>
      <c r="D105" s="5"/>
      <c r="E105" s="6"/>
      <c r="F105" s="5"/>
      <c r="G105" s="6"/>
      <c r="H105" s="5"/>
      <c r="I105" s="6"/>
      <c r="J105" s="5"/>
      <c r="K105" s="6"/>
      <c r="L105" s="5"/>
      <c r="M105" s="6"/>
    </row>
    <row r="106" spans="1:13" s="1" customFormat="1" x14ac:dyDescent="0.25">
      <c r="B106" s="5"/>
      <c r="C106" s="5"/>
      <c r="D106" s="5"/>
      <c r="E106" s="6"/>
      <c r="F106" s="5"/>
      <c r="G106" s="6"/>
      <c r="H106" s="5"/>
      <c r="I106" s="6"/>
      <c r="J106" s="5"/>
      <c r="K106" s="6"/>
      <c r="L106" s="5"/>
      <c r="M106" s="6"/>
    </row>
    <row r="107" spans="1:13" s="1" customFormat="1" x14ac:dyDescent="0.25">
      <c r="B107" s="5"/>
      <c r="C107" s="5"/>
      <c r="D107" s="5"/>
      <c r="E107" s="6"/>
      <c r="F107" s="5"/>
      <c r="G107" s="6"/>
      <c r="H107" s="5"/>
      <c r="I107" s="6"/>
      <c r="J107" s="5"/>
      <c r="K107" s="6"/>
      <c r="L107" s="5"/>
      <c r="M107" s="6"/>
    </row>
    <row r="108" spans="1:13" s="1" customFormat="1" x14ac:dyDescent="0.25">
      <c r="B108" s="5"/>
      <c r="C108" s="5"/>
      <c r="D108" s="5"/>
      <c r="E108" s="6"/>
      <c r="F108" s="5"/>
      <c r="G108" s="6"/>
      <c r="H108" s="5"/>
      <c r="I108" s="6"/>
      <c r="J108" s="5"/>
      <c r="K108" s="6"/>
      <c r="L108" s="5"/>
      <c r="M108" s="6"/>
    </row>
    <row r="109" spans="1:13" s="1" customFormat="1" x14ac:dyDescent="0.25">
      <c r="B109" s="5"/>
      <c r="C109" s="5"/>
      <c r="D109" s="5"/>
      <c r="E109" s="6"/>
      <c r="F109" s="5"/>
      <c r="G109" s="6"/>
      <c r="H109" s="5"/>
      <c r="I109" s="6"/>
      <c r="J109" s="5"/>
      <c r="K109" s="6"/>
      <c r="L109" s="5"/>
      <c r="M109" s="6"/>
    </row>
    <row r="110" spans="1:13" x14ac:dyDescent="0.25">
      <c r="A110" s="1" t="s">
        <v>49</v>
      </c>
      <c r="B110" s="5" t="s">
        <v>8</v>
      </c>
      <c r="C110" s="5">
        <f>C108+C109</f>
        <v>0</v>
      </c>
      <c r="D110" s="5">
        <v>8</v>
      </c>
      <c r="E110" s="6" t="e">
        <f>E108*(C108/C110) + E109*(C109/C110)</f>
        <v>#DIV/0!</v>
      </c>
      <c r="G110" s="6"/>
      <c r="I110" s="6"/>
      <c r="K110" s="6"/>
      <c r="M110" s="6"/>
    </row>
    <row r="111" spans="1:13" x14ac:dyDescent="0.25">
      <c r="E111" s="6"/>
      <c r="G111" s="6"/>
      <c r="I111" s="6"/>
      <c r="K111" s="6"/>
      <c r="M111" s="6"/>
    </row>
    <row r="112" spans="1:13" x14ac:dyDescent="0.25">
      <c r="E112" s="6"/>
      <c r="G112" s="6"/>
      <c r="I112" s="6"/>
      <c r="K112" s="6"/>
      <c r="M112" s="6"/>
    </row>
    <row r="113" spans="5:13" x14ac:dyDescent="0.25">
      <c r="E113" s="6"/>
      <c r="G113" s="6"/>
      <c r="I113" s="6"/>
      <c r="K113" s="6"/>
      <c r="M113" s="6"/>
    </row>
    <row r="114" spans="5:13" x14ac:dyDescent="0.25">
      <c r="E114" s="6"/>
      <c r="G114" s="6"/>
      <c r="I114" s="6"/>
      <c r="K114" s="6"/>
      <c r="M114" s="6"/>
    </row>
    <row r="115" spans="5:13" x14ac:dyDescent="0.25">
      <c r="E115" s="6"/>
      <c r="G115" s="6"/>
      <c r="I115" s="6"/>
      <c r="K115" s="6"/>
      <c r="M115" s="6"/>
    </row>
    <row r="116" spans="5:13" x14ac:dyDescent="0.25">
      <c r="E116" s="6"/>
      <c r="G116" s="6"/>
      <c r="I116" s="6"/>
      <c r="K116" s="6"/>
      <c r="M116" s="6"/>
    </row>
    <row r="117" spans="5:13" x14ac:dyDescent="0.25">
      <c r="E117" s="6"/>
      <c r="G117" s="6"/>
      <c r="I117" s="6"/>
      <c r="K117" s="6"/>
      <c r="M117" s="6"/>
    </row>
    <row r="118" spans="5:13" x14ac:dyDescent="0.25">
      <c r="E118" s="6"/>
      <c r="G118" s="6"/>
      <c r="I118" s="6"/>
      <c r="K118" s="6"/>
      <c r="M118" s="6"/>
    </row>
    <row r="119" spans="5:13" x14ac:dyDescent="0.25">
      <c r="E119" s="6"/>
      <c r="G119" s="6"/>
      <c r="I119" s="6"/>
      <c r="K119" s="6"/>
      <c r="M119" s="6"/>
    </row>
    <row r="120" spans="5:13" x14ac:dyDescent="0.25">
      <c r="E120" s="6"/>
      <c r="G120" s="6"/>
      <c r="I120" s="6"/>
      <c r="K120" s="6"/>
      <c r="M120" s="6"/>
    </row>
    <row r="121" spans="5:13" x14ac:dyDescent="0.25">
      <c r="E121" s="6"/>
      <c r="G121" s="6"/>
      <c r="I121" s="6"/>
      <c r="K121" s="6"/>
      <c r="M121" s="6"/>
    </row>
    <row r="122" spans="5:13" x14ac:dyDescent="0.25">
      <c r="E122" s="6"/>
      <c r="G122" s="6"/>
      <c r="I122" s="6"/>
      <c r="K122" s="6"/>
      <c r="M122" s="6"/>
    </row>
    <row r="123" spans="5:13" x14ac:dyDescent="0.25">
      <c r="E123" s="6"/>
      <c r="G123" s="6"/>
      <c r="I123" s="6"/>
      <c r="K123" s="6"/>
      <c r="M123" s="6"/>
    </row>
    <row r="124" spans="5:13" x14ac:dyDescent="0.25">
      <c r="E124" s="6"/>
      <c r="G124" s="6"/>
      <c r="I124" s="6"/>
      <c r="K124" s="6"/>
      <c r="M124" s="6"/>
    </row>
    <row r="125" spans="5:13" x14ac:dyDescent="0.25">
      <c r="E125" s="6"/>
      <c r="G125" s="6"/>
      <c r="I125" s="6"/>
      <c r="K125" s="6"/>
      <c r="M125" s="6"/>
    </row>
    <row r="126" spans="5:13" x14ac:dyDescent="0.25">
      <c r="E126" s="6"/>
      <c r="G126" s="6"/>
      <c r="I126" s="6"/>
      <c r="K126" s="6"/>
      <c r="M126" s="6"/>
    </row>
    <row r="127" spans="5:13" x14ac:dyDescent="0.25">
      <c r="E127" s="6"/>
      <c r="G127" s="6"/>
      <c r="I127" s="6"/>
      <c r="K127" s="6"/>
      <c r="M127" s="6"/>
    </row>
    <row r="128" spans="5:13" x14ac:dyDescent="0.25">
      <c r="E128" s="6"/>
      <c r="G128" s="6"/>
      <c r="I128" s="6"/>
      <c r="K128" s="6"/>
      <c r="M128" s="6"/>
    </row>
    <row r="129" spans="5:13" x14ac:dyDescent="0.25">
      <c r="E129" s="6"/>
      <c r="G129" s="6"/>
      <c r="I129" s="6"/>
      <c r="K129" s="6"/>
      <c r="M129" s="6"/>
    </row>
    <row r="130" spans="5:13" x14ac:dyDescent="0.25">
      <c r="E130" s="6"/>
      <c r="G130" s="6"/>
      <c r="I130" s="6"/>
      <c r="K130" s="6"/>
      <c r="M130" s="6"/>
    </row>
    <row r="131" spans="5:13" x14ac:dyDescent="0.25">
      <c r="E131" s="6"/>
      <c r="G131" s="6"/>
      <c r="I131" s="6"/>
      <c r="K131" s="6"/>
      <c r="M131" s="6"/>
    </row>
    <row r="132" spans="5:13" x14ac:dyDescent="0.25">
      <c r="E132" s="6"/>
      <c r="G132" s="6"/>
      <c r="I132" s="6"/>
      <c r="K132" s="6"/>
      <c r="M132" s="6"/>
    </row>
    <row r="133" spans="5:13" x14ac:dyDescent="0.25">
      <c r="E133" s="6"/>
      <c r="G133" s="6"/>
      <c r="I133" s="6"/>
      <c r="K133" s="6"/>
      <c r="M133" s="6"/>
    </row>
    <row r="134" spans="5:13" x14ac:dyDescent="0.25">
      <c r="E134" s="6"/>
      <c r="G134" s="6"/>
      <c r="I134" s="6"/>
      <c r="K134" s="6"/>
      <c r="M134" s="6"/>
    </row>
    <row r="135" spans="5:13" x14ac:dyDescent="0.25">
      <c r="E135" s="6"/>
      <c r="G135" s="6"/>
      <c r="I135" s="6"/>
      <c r="K135" s="6"/>
      <c r="M135" s="6"/>
    </row>
    <row r="136" spans="5:13" x14ac:dyDescent="0.25">
      <c r="E136" s="6"/>
      <c r="G136" s="6"/>
      <c r="I136" s="6"/>
      <c r="K136" s="6"/>
      <c r="M136" s="6"/>
    </row>
    <row r="137" spans="5:13" x14ac:dyDescent="0.25">
      <c r="E137" s="6"/>
      <c r="G137" s="6"/>
      <c r="I137" s="6"/>
      <c r="K137" s="6"/>
      <c r="M137" s="6"/>
    </row>
    <row r="138" spans="5:13" x14ac:dyDescent="0.25">
      <c r="E138" s="6"/>
      <c r="G138" s="6"/>
      <c r="I138" s="6"/>
      <c r="K138" s="6"/>
      <c r="M138" s="6"/>
    </row>
    <row r="139" spans="5:13" x14ac:dyDescent="0.25">
      <c r="E139" s="6"/>
      <c r="G139" s="6"/>
      <c r="I139" s="6"/>
      <c r="K139" s="6"/>
      <c r="M139" s="6"/>
    </row>
    <row r="140" spans="5:13" x14ac:dyDescent="0.25">
      <c r="E140" s="6"/>
      <c r="G140" s="6"/>
      <c r="I140" s="6"/>
      <c r="K140" s="6"/>
      <c r="M140" s="6"/>
    </row>
    <row r="141" spans="5:13" x14ac:dyDescent="0.25">
      <c r="E141" s="6"/>
      <c r="G141" s="6"/>
      <c r="I141" s="6"/>
      <c r="K141" s="6"/>
      <c r="M141" s="6"/>
    </row>
    <row r="142" spans="5:13" x14ac:dyDescent="0.25">
      <c r="E142" s="6"/>
      <c r="G142" s="6"/>
      <c r="I142" s="6"/>
      <c r="K142" s="6"/>
      <c r="M142" s="6"/>
    </row>
    <row r="143" spans="5:13" x14ac:dyDescent="0.25">
      <c r="E143" s="6"/>
      <c r="G143" s="6"/>
      <c r="I143" s="6"/>
      <c r="K143" s="6"/>
      <c r="M143" s="6"/>
    </row>
    <row r="144" spans="5:13" x14ac:dyDescent="0.25">
      <c r="E144" s="6"/>
      <c r="G144" s="6"/>
      <c r="I144" s="6"/>
      <c r="K144" s="6"/>
      <c r="M144" s="6"/>
    </row>
    <row r="145" spans="5:13" x14ac:dyDescent="0.25">
      <c r="E145" s="6"/>
      <c r="G145" s="6"/>
      <c r="I145" s="6"/>
      <c r="K145" s="6"/>
      <c r="M145" s="6"/>
    </row>
    <row r="146" spans="5:13" x14ac:dyDescent="0.25">
      <c r="E146" s="6"/>
      <c r="G146" s="6"/>
      <c r="I146" s="6"/>
      <c r="K146" s="6"/>
      <c r="M146" s="6"/>
    </row>
    <row r="147" spans="5:13" x14ac:dyDescent="0.25">
      <c r="E147" s="6"/>
      <c r="G147" s="6"/>
      <c r="I147" s="6"/>
      <c r="K147" s="6"/>
      <c r="M147" s="6"/>
    </row>
    <row r="148" spans="5:13" x14ac:dyDescent="0.25">
      <c r="E148" s="6"/>
      <c r="G148" s="6"/>
      <c r="I148" s="6"/>
      <c r="K148" s="6"/>
      <c r="M148" s="6"/>
    </row>
    <row r="149" spans="5:13" x14ac:dyDescent="0.25">
      <c r="E149" s="6"/>
      <c r="G149" s="6"/>
      <c r="I149" s="6"/>
      <c r="K149" s="6"/>
      <c r="M149" s="6"/>
    </row>
    <row r="150" spans="5:13" x14ac:dyDescent="0.25">
      <c r="E150" s="6"/>
      <c r="G150" s="6"/>
      <c r="I150" s="6"/>
      <c r="K150" s="6"/>
      <c r="M150" s="6"/>
    </row>
    <row r="151" spans="5:13" x14ac:dyDescent="0.25">
      <c r="E151" s="6"/>
      <c r="G151" s="6"/>
      <c r="I151" s="6"/>
      <c r="K151" s="6"/>
      <c r="M151" s="6"/>
    </row>
    <row r="152" spans="5:13" x14ac:dyDescent="0.25">
      <c r="E152" s="6"/>
      <c r="G152" s="6"/>
      <c r="I152" s="6"/>
      <c r="K152" s="6"/>
      <c r="M152" s="6"/>
    </row>
    <row r="153" spans="5:13" x14ac:dyDescent="0.25">
      <c r="E153" s="6"/>
      <c r="G153" s="6"/>
      <c r="I153" s="6"/>
      <c r="K153" s="6"/>
      <c r="M153" s="6"/>
    </row>
    <row r="154" spans="5:13" x14ac:dyDescent="0.25">
      <c r="E154" s="6"/>
      <c r="G154" s="6"/>
      <c r="I154" s="6"/>
      <c r="K154" s="6"/>
      <c r="M154" s="6"/>
    </row>
    <row r="155" spans="5:13" x14ac:dyDescent="0.25">
      <c r="E155" s="6"/>
      <c r="G155" s="6"/>
      <c r="I155" s="6"/>
      <c r="K155" s="6"/>
      <c r="M155" s="6"/>
    </row>
    <row r="156" spans="5:13" x14ac:dyDescent="0.25">
      <c r="E156" s="6"/>
      <c r="G156" s="6"/>
      <c r="I156" s="6"/>
      <c r="K156" s="6"/>
      <c r="M156" s="6"/>
    </row>
    <row r="157" spans="5:13" x14ac:dyDescent="0.25">
      <c r="E157" s="6"/>
      <c r="G157" s="6"/>
      <c r="I157" s="6"/>
      <c r="K157" s="6"/>
      <c r="M157" s="6"/>
    </row>
    <row r="158" spans="5:13" x14ac:dyDescent="0.25">
      <c r="E158" s="6"/>
      <c r="G158" s="6"/>
      <c r="I158" s="6"/>
      <c r="K158" s="6"/>
      <c r="M158" s="6"/>
    </row>
    <row r="159" spans="5:13" x14ac:dyDescent="0.25">
      <c r="E159" s="6"/>
      <c r="G159" s="6"/>
      <c r="I159" s="6"/>
      <c r="K159" s="6"/>
      <c r="M159" s="6"/>
    </row>
    <row r="160" spans="5:13" x14ac:dyDescent="0.25">
      <c r="E160" s="6"/>
      <c r="G160" s="6"/>
      <c r="I160" s="6"/>
      <c r="K160" s="6"/>
      <c r="M160" s="6"/>
    </row>
    <row r="161" spans="5:13" x14ac:dyDescent="0.25">
      <c r="E161" s="6"/>
      <c r="G161" s="6"/>
      <c r="I161" s="6"/>
      <c r="K161" s="6"/>
      <c r="M161" s="6"/>
    </row>
    <row r="162" spans="5:13" x14ac:dyDescent="0.25">
      <c r="E162" s="6"/>
      <c r="G162" s="6"/>
      <c r="I162" s="6"/>
      <c r="K162" s="6"/>
      <c r="M162" s="6"/>
    </row>
    <row r="163" spans="5:13" x14ac:dyDescent="0.25">
      <c r="E163" s="6"/>
      <c r="G163" s="6"/>
      <c r="I163" s="6"/>
      <c r="K163" s="6"/>
      <c r="M163" s="6"/>
    </row>
    <row r="164" spans="5:13" x14ac:dyDescent="0.25">
      <c r="E164" s="6"/>
      <c r="G164" s="6"/>
      <c r="I164" s="6"/>
      <c r="K164" s="6"/>
      <c r="M164" s="6"/>
    </row>
    <row r="165" spans="5:13" x14ac:dyDescent="0.25">
      <c r="E165" s="6"/>
      <c r="G165" s="6"/>
      <c r="I165" s="6"/>
      <c r="K165" s="6"/>
      <c r="M165" s="6"/>
    </row>
    <row r="166" spans="5:13" x14ac:dyDescent="0.25">
      <c r="E166" s="6"/>
      <c r="G166" s="6"/>
      <c r="I166" s="6"/>
      <c r="K166" s="6"/>
      <c r="M166" s="6"/>
    </row>
    <row r="167" spans="5:13" x14ac:dyDescent="0.25">
      <c r="E167" s="6"/>
      <c r="G167" s="6"/>
      <c r="I167" s="6"/>
      <c r="K167" s="6"/>
      <c r="M167" s="6"/>
    </row>
    <row r="168" spans="5:13" x14ac:dyDescent="0.25">
      <c r="E168" s="6"/>
      <c r="G168" s="6"/>
      <c r="I168" s="6"/>
      <c r="K168" s="6"/>
      <c r="M168" s="6"/>
    </row>
    <row r="169" spans="5:13" x14ac:dyDescent="0.25">
      <c r="E169" s="6"/>
      <c r="G169" s="6"/>
      <c r="I169" s="6"/>
      <c r="K169" s="6"/>
      <c r="M169" s="6"/>
    </row>
    <row r="170" spans="5:13" x14ac:dyDescent="0.25">
      <c r="E170" s="6"/>
      <c r="G170" s="6"/>
      <c r="I170" s="6"/>
      <c r="K170" s="6"/>
      <c r="M170" s="6"/>
    </row>
    <row r="171" spans="5:13" x14ac:dyDescent="0.25">
      <c r="E171" s="6"/>
      <c r="G171" s="6"/>
      <c r="I171" s="6"/>
      <c r="K171" s="6"/>
      <c r="M171" s="6"/>
    </row>
    <row r="172" spans="5:13" x14ac:dyDescent="0.25">
      <c r="E172" s="6"/>
      <c r="G172" s="6"/>
      <c r="I172" s="6"/>
      <c r="K172" s="6"/>
      <c r="M172" s="6"/>
    </row>
    <row r="173" spans="5:13" x14ac:dyDescent="0.25">
      <c r="E173" s="6"/>
      <c r="G173" s="6"/>
      <c r="I173" s="6"/>
      <c r="K173" s="6"/>
      <c r="M173" s="6"/>
    </row>
    <row r="174" spans="5:13" x14ac:dyDescent="0.25">
      <c r="E174" s="6"/>
      <c r="G174" s="6"/>
      <c r="I174" s="6"/>
      <c r="K174" s="6"/>
      <c r="M174" s="6"/>
    </row>
    <row r="175" spans="5:13" x14ac:dyDescent="0.25">
      <c r="E175" s="6"/>
      <c r="G175" s="6"/>
      <c r="I175" s="6"/>
      <c r="K175" s="6"/>
      <c r="M175" s="6"/>
    </row>
    <row r="176" spans="5:13" x14ac:dyDescent="0.25">
      <c r="E176" s="6"/>
      <c r="G176" s="6"/>
      <c r="I176" s="6"/>
      <c r="K176" s="6"/>
      <c r="M176" s="6"/>
    </row>
    <row r="177" spans="5:13" x14ac:dyDescent="0.25">
      <c r="E177" s="6"/>
      <c r="G177" s="6"/>
      <c r="I177" s="6"/>
      <c r="K177" s="6"/>
      <c r="M177" s="6"/>
    </row>
    <row r="178" spans="5:13" x14ac:dyDescent="0.25">
      <c r="E178" s="6"/>
      <c r="G178" s="6"/>
      <c r="I178" s="6"/>
      <c r="K178" s="6"/>
      <c r="M178" s="6"/>
    </row>
    <row r="179" spans="5:13" x14ac:dyDescent="0.25">
      <c r="E179" s="6"/>
      <c r="G179" s="6"/>
      <c r="I179" s="6"/>
      <c r="K179" s="6"/>
      <c r="M179" s="6"/>
    </row>
    <row r="180" spans="5:13" x14ac:dyDescent="0.25">
      <c r="E180" s="6"/>
      <c r="G180" s="6"/>
      <c r="I180" s="6"/>
      <c r="K180" s="6"/>
      <c r="M180" s="6"/>
    </row>
    <row r="181" spans="5:13" x14ac:dyDescent="0.25">
      <c r="E181" s="6"/>
      <c r="G181" s="6"/>
      <c r="I181" s="6"/>
      <c r="K181" s="6"/>
      <c r="M181" s="6"/>
    </row>
    <row r="182" spans="5:13" x14ac:dyDescent="0.25">
      <c r="E182" s="6"/>
      <c r="G182" s="6"/>
      <c r="I182" s="6"/>
      <c r="K182" s="6"/>
      <c r="M182" s="6"/>
    </row>
    <row r="183" spans="5:13" x14ac:dyDescent="0.25">
      <c r="E183" s="6"/>
      <c r="G183" s="6"/>
      <c r="I183" s="6"/>
      <c r="K183" s="6"/>
      <c r="M183" s="6"/>
    </row>
    <row r="184" spans="5:13" x14ac:dyDescent="0.25">
      <c r="E184" s="6"/>
      <c r="G184" s="6"/>
      <c r="I184" s="6"/>
      <c r="K184" s="6"/>
      <c r="M184" s="6"/>
    </row>
    <row r="185" spans="5:13" x14ac:dyDescent="0.25">
      <c r="E185" s="6"/>
      <c r="G185" s="6"/>
      <c r="I185" s="6"/>
      <c r="K185" s="6"/>
      <c r="M185" s="6"/>
    </row>
    <row r="186" spans="5:13" x14ac:dyDescent="0.25">
      <c r="E186" s="6"/>
      <c r="G186" s="6"/>
      <c r="I186" s="6"/>
      <c r="K186" s="6"/>
      <c r="M186" s="6"/>
    </row>
    <row r="187" spans="5:13" x14ac:dyDescent="0.25">
      <c r="E187" s="6"/>
      <c r="G187" s="6"/>
      <c r="I187" s="6"/>
      <c r="K187" s="6"/>
      <c r="M187" s="6"/>
    </row>
    <row r="188" spans="5:13" x14ac:dyDescent="0.25">
      <c r="E188" s="6"/>
      <c r="G188" s="6"/>
      <c r="I188" s="6"/>
      <c r="K188" s="6"/>
      <c r="M188" s="6"/>
    </row>
    <row r="189" spans="5:13" x14ac:dyDescent="0.25">
      <c r="E189" s="6"/>
      <c r="G189" s="6"/>
      <c r="I189" s="6"/>
      <c r="K189" s="6"/>
      <c r="M189" s="6"/>
    </row>
    <row r="190" spans="5:13" x14ac:dyDescent="0.25">
      <c r="E190" s="6"/>
      <c r="G190" s="6"/>
      <c r="I190" s="6"/>
      <c r="K190" s="6"/>
      <c r="M190" s="6"/>
    </row>
    <row r="191" spans="5:13" x14ac:dyDescent="0.25">
      <c r="E191" s="6"/>
      <c r="G191" s="6"/>
      <c r="I191" s="6"/>
      <c r="K191" s="6"/>
      <c r="M191" s="6"/>
    </row>
    <row r="192" spans="5:13" x14ac:dyDescent="0.25">
      <c r="E192" s="6"/>
      <c r="G192" s="6"/>
      <c r="I192" s="6"/>
      <c r="K192" s="6"/>
      <c r="M192" s="6"/>
    </row>
    <row r="193" spans="5:13" x14ac:dyDescent="0.25">
      <c r="E193" s="6"/>
      <c r="G193" s="6"/>
      <c r="I193" s="6"/>
      <c r="K193" s="6"/>
      <c r="M193" s="6"/>
    </row>
    <row r="194" spans="5:13" x14ac:dyDescent="0.25">
      <c r="E194" s="6"/>
      <c r="G194" s="6"/>
      <c r="I194" s="6"/>
      <c r="K194" s="6"/>
      <c r="M194" s="6"/>
    </row>
    <row r="195" spans="5:13" x14ac:dyDescent="0.25">
      <c r="E195" s="6"/>
      <c r="G195" s="6"/>
      <c r="I195" s="6"/>
      <c r="K195" s="6"/>
      <c r="M195" s="6"/>
    </row>
    <row r="196" spans="5:13" x14ac:dyDescent="0.25">
      <c r="E196" s="6"/>
      <c r="G196" s="6"/>
      <c r="I196" s="6"/>
      <c r="K196" s="6"/>
      <c r="M196" s="6"/>
    </row>
    <row r="197" spans="5:13" x14ac:dyDescent="0.25">
      <c r="E197" s="6"/>
      <c r="G197" s="6"/>
      <c r="I197" s="6"/>
      <c r="K197" s="6"/>
      <c r="M197" s="6"/>
    </row>
    <row r="198" spans="5:13" x14ac:dyDescent="0.25">
      <c r="E198" s="6"/>
      <c r="G198" s="6"/>
      <c r="I198" s="6"/>
      <c r="K198" s="6"/>
      <c r="M198" s="6"/>
    </row>
    <row r="199" spans="5:13" x14ac:dyDescent="0.25">
      <c r="E199" s="6"/>
      <c r="G199" s="6"/>
      <c r="I199" s="6"/>
      <c r="K199" s="6"/>
      <c r="M199" s="6"/>
    </row>
    <row r="200" spans="5:13" x14ac:dyDescent="0.25">
      <c r="E200" s="6"/>
      <c r="G200" s="6"/>
      <c r="I200" s="6"/>
      <c r="K200" s="6"/>
      <c r="M200" s="6"/>
    </row>
    <row r="201" spans="5:13" x14ac:dyDescent="0.25">
      <c r="E201" s="6"/>
      <c r="G201" s="6"/>
      <c r="I201" s="6"/>
      <c r="K201" s="6"/>
      <c r="M201" s="6"/>
    </row>
    <row r="202" spans="5:13" x14ac:dyDescent="0.25">
      <c r="E202" s="6"/>
      <c r="G202" s="6"/>
      <c r="I202" s="6"/>
      <c r="K202" s="6"/>
      <c r="M202" s="6"/>
    </row>
    <row r="203" spans="5:13" x14ac:dyDescent="0.25">
      <c r="E203" s="6"/>
      <c r="G203" s="6"/>
      <c r="I203" s="6"/>
      <c r="K203" s="6"/>
      <c r="M203" s="6"/>
    </row>
    <row r="204" spans="5:13" x14ac:dyDescent="0.25">
      <c r="E204" s="6"/>
      <c r="G204" s="6"/>
      <c r="I204" s="6"/>
      <c r="K204" s="6"/>
      <c r="M204" s="6"/>
    </row>
    <row r="205" spans="5:13" x14ac:dyDescent="0.25">
      <c r="E205" s="6"/>
      <c r="G205" s="6"/>
      <c r="I205" s="6"/>
      <c r="K205" s="6"/>
      <c r="M205" s="6"/>
    </row>
    <row r="206" spans="5:13" x14ac:dyDescent="0.25">
      <c r="E206" s="6"/>
      <c r="G206" s="6"/>
      <c r="I206" s="6"/>
      <c r="K206" s="6"/>
      <c r="M206" s="6"/>
    </row>
    <row r="207" spans="5:13" x14ac:dyDescent="0.25">
      <c r="E207" s="6"/>
      <c r="G207" s="6"/>
      <c r="I207" s="6"/>
      <c r="K207" s="6"/>
      <c r="M207" s="6"/>
    </row>
    <row r="208" spans="5:13" x14ac:dyDescent="0.25">
      <c r="E208" s="6"/>
      <c r="G208" s="6"/>
      <c r="I208" s="6"/>
      <c r="K208" s="6"/>
      <c r="M208" s="6"/>
    </row>
    <row r="209" spans="5:13" x14ac:dyDescent="0.25">
      <c r="E209" s="6"/>
      <c r="G209" s="6"/>
      <c r="I209" s="6"/>
      <c r="K209" s="6"/>
      <c r="M209" s="6"/>
    </row>
    <row r="210" spans="5:13" x14ac:dyDescent="0.25">
      <c r="E210" s="6"/>
      <c r="G210" s="6"/>
      <c r="I210" s="6"/>
      <c r="K210" s="6"/>
      <c r="M210" s="6"/>
    </row>
    <row r="211" spans="5:13" x14ac:dyDescent="0.25">
      <c r="E211" s="6"/>
      <c r="G211" s="6"/>
      <c r="I211" s="6"/>
      <c r="K211" s="6"/>
      <c r="M211" s="6"/>
    </row>
    <row r="212" spans="5:13" x14ac:dyDescent="0.25">
      <c r="E212" s="6"/>
      <c r="G212" s="6"/>
      <c r="I212" s="6"/>
      <c r="K212" s="6"/>
      <c r="M212" s="6"/>
    </row>
    <row r="213" spans="5:13" x14ac:dyDescent="0.25">
      <c r="E213" s="6"/>
      <c r="G213" s="6"/>
      <c r="I213" s="6"/>
      <c r="K213" s="6"/>
      <c r="M213" s="6"/>
    </row>
    <row r="214" spans="5:13" x14ac:dyDescent="0.25">
      <c r="E214" s="6"/>
      <c r="G214" s="6"/>
      <c r="I214" s="6"/>
      <c r="K214" s="6"/>
      <c r="M214" s="6"/>
    </row>
    <row r="215" spans="5:13" x14ac:dyDescent="0.25">
      <c r="E215" s="6"/>
      <c r="G215" s="6"/>
      <c r="I215" s="6"/>
      <c r="K215" s="6"/>
      <c r="M215" s="6"/>
    </row>
    <row r="216" spans="5:13" x14ac:dyDescent="0.25">
      <c r="E216" s="6"/>
      <c r="G216" s="6"/>
      <c r="I216" s="6"/>
      <c r="K216" s="6"/>
      <c r="M216" s="6"/>
    </row>
    <row r="217" spans="5:13" x14ac:dyDescent="0.25">
      <c r="E217" s="6"/>
      <c r="G217" s="6"/>
      <c r="I217" s="6"/>
      <c r="K217" s="6"/>
      <c r="M217" s="6"/>
    </row>
    <row r="218" spans="5:13" x14ac:dyDescent="0.25">
      <c r="E218" s="6"/>
      <c r="G218" s="6"/>
      <c r="I218" s="6"/>
      <c r="K218" s="6"/>
      <c r="M218" s="6"/>
    </row>
    <row r="219" spans="5:13" x14ac:dyDescent="0.25">
      <c r="E219" s="6"/>
      <c r="G219" s="6"/>
      <c r="I219" s="6"/>
      <c r="K219" s="6"/>
      <c r="M219" s="6"/>
    </row>
    <row r="220" spans="5:13" x14ac:dyDescent="0.25">
      <c r="E220" s="6"/>
      <c r="G220" s="6"/>
      <c r="I220" s="6"/>
      <c r="K220" s="6"/>
      <c r="M220" s="6"/>
    </row>
    <row r="221" spans="5:13" x14ac:dyDescent="0.25">
      <c r="E221" s="6"/>
      <c r="G221" s="6"/>
      <c r="I221" s="6"/>
      <c r="K221" s="6"/>
      <c r="M221" s="6"/>
    </row>
    <row r="222" spans="5:13" x14ac:dyDescent="0.25">
      <c r="E222" s="6"/>
      <c r="G222" s="6"/>
      <c r="I222" s="6"/>
      <c r="K222" s="6"/>
      <c r="M222" s="6"/>
    </row>
    <row r="223" spans="5:13" x14ac:dyDescent="0.25">
      <c r="E223" s="6"/>
      <c r="G223" s="6"/>
      <c r="I223" s="6"/>
      <c r="K223" s="6"/>
      <c r="M223" s="6"/>
    </row>
    <row r="224" spans="5:13" x14ac:dyDescent="0.25">
      <c r="E224" s="6"/>
      <c r="G224" s="6"/>
      <c r="I224" s="6"/>
      <c r="K224" s="6"/>
      <c r="M224" s="6"/>
    </row>
    <row r="225" spans="5:13" x14ac:dyDescent="0.25">
      <c r="E225" s="6"/>
      <c r="G225" s="6"/>
      <c r="I225" s="6"/>
      <c r="K225" s="6"/>
      <c r="M225" s="6"/>
    </row>
    <row r="226" spans="5:13" x14ac:dyDescent="0.25">
      <c r="E226" s="6"/>
      <c r="G226" s="6"/>
      <c r="I226" s="6"/>
      <c r="K226" s="6"/>
      <c r="M226" s="6"/>
    </row>
    <row r="227" spans="5:13" x14ac:dyDescent="0.25">
      <c r="E227" s="6"/>
      <c r="G227" s="6"/>
      <c r="I227" s="6"/>
      <c r="K227" s="6"/>
      <c r="M227" s="6"/>
    </row>
    <row r="228" spans="5:13" x14ac:dyDescent="0.25">
      <c r="E228" s="6"/>
      <c r="G228" s="6"/>
      <c r="I228" s="6"/>
      <c r="K228" s="6"/>
      <c r="M228" s="6"/>
    </row>
    <row r="229" spans="5:13" x14ac:dyDescent="0.25">
      <c r="E229" s="6"/>
      <c r="G229" s="6"/>
      <c r="I229" s="6"/>
      <c r="K229" s="6"/>
      <c r="M229" s="6"/>
    </row>
    <row r="230" spans="5:13" x14ac:dyDescent="0.25">
      <c r="E230" s="6"/>
      <c r="G230" s="6"/>
      <c r="I230" s="6"/>
      <c r="K230" s="6"/>
      <c r="M230" s="6"/>
    </row>
    <row r="231" spans="5:13" x14ac:dyDescent="0.25">
      <c r="E231" s="6"/>
      <c r="G231" s="6"/>
      <c r="I231" s="6"/>
      <c r="K231" s="6"/>
      <c r="M231" s="6"/>
    </row>
    <row r="232" spans="5:13" x14ac:dyDescent="0.25">
      <c r="E232" s="6"/>
      <c r="G232" s="6"/>
      <c r="I232" s="6"/>
      <c r="K232" s="6"/>
      <c r="M232" s="6"/>
    </row>
    <row r="233" spans="5:13" x14ac:dyDescent="0.25">
      <c r="E233" s="6"/>
      <c r="G233" s="6"/>
      <c r="I233" s="6"/>
      <c r="K233" s="6"/>
      <c r="M233" s="6"/>
    </row>
    <row r="234" spans="5:13" x14ac:dyDescent="0.25">
      <c r="E234" s="6"/>
      <c r="G234" s="6"/>
      <c r="I234" s="6"/>
      <c r="K234" s="6"/>
      <c r="M234" s="6"/>
    </row>
    <row r="235" spans="5:13" x14ac:dyDescent="0.25">
      <c r="E235" s="6"/>
      <c r="G235" s="6"/>
      <c r="I235" s="6"/>
      <c r="K235" s="6"/>
      <c r="M235" s="6"/>
    </row>
    <row r="236" spans="5:13" x14ac:dyDescent="0.25">
      <c r="E236" s="6"/>
      <c r="G236" s="6"/>
      <c r="I236" s="6"/>
      <c r="K236" s="6"/>
      <c r="M236" s="6"/>
    </row>
    <row r="237" spans="5:13" x14ac:dyDescent="0.25">
      <c r="E237" s="6"/>
      <c r="G237" s="6"/>
      <c r="I237" s="6"/>
      <c r="K237" s="6"/>
      <c r="M237" s="6"/>
    </row>
    <row r="238" spans="5:13" x14ac:dyDescent="0.25">
      <c r="E238" s="6"/>
      <c r="G238" s="6"/>
      <c r="I238" s="6"/>
      <c r="K238" s="6"/>
      <c r="M238" s="6"/>
    </row>
    <row r="239" spans="5:13" x14ac:dyDescent="0.25">
      <c r="E239" s="6"/>
      <c r="G239" s="6"/>
      <c r="I239" s="6"/>
      <c r="K239" s="6"/>
      <c r="M239" s="6"/>
    </row>
    <row r="240" spans="5:13" x14ac:dyDescent="0.25">
      <c r="E240" s="6"/>
      <c r="G240" s="6"/>
      <c r="I240" s="6"/>
      <c r="K240" s="6"/>
      <c r="M240" s="6"/>
    </row>
    <row r="241" spans="5:13" x14ac:dyDescent="0.25">
      <c r="E241" s="6"/>
      <c r="G241" s="6"/>
      <c r="I241" s="6"/>
      <c r="K241" s="6"/>
      <c r="M241" s="6"/>
    </row>
    <row r="242" spans="5:13" x14ac:dyDescent="0.25">
      <c r="E242" s="6"/>
      <c r="G242" s="6"/>
      <c r="I242" s="6"/>
      <c r="K242" s="6"/>
      <c r="M242" s="6"/>
    </row>
    <row r="243" spans="5:13" x14ac:dyDescent="0.25">
      <c r="E243" s="6"/>
      <c r="G243" s="6"/>
      <c r="I243" s="6"/>
      <c r="K243" s="6"/>
      <c r="M243" s="6"/>
    </row>
    <row r="244" spans="5:13" x14ac:dyDescent="0.25">
      <c r="E244" s="6"/>
      <c r="G244" s="6"/>
      <c r="I244" s="6"/>
      <c r="K244" s="6"/>
      <c r="M244" s="6"/>
    </row>
    <row r="245" spans="5:13" x14ac:dyDescent="0.25">
      <c r="E245" s="6"/>
      <c r="G245" s="6"/>
      <c r="I245" s="6"/>
      <c r="K245" s="6"/>
      <c r="M245" s="6"/>
    </row>
    <row r="246" spans="5:13" x14ac:dyDescent="0.25">
      <c r="E246" s="6"/>
      <c r="G246" s="6"/>
      <c r="I246" s="6"/>
      <c r="K246" s="6"/>
      <c r="M246" s="6"/>
    </row>
    <row r="247" spans="5:13" x14ac:dyDescent="0.25">
      <c r="E247" s="6"/>
      <c r="G247" s="6"/>
      <c r="I247" s="6"/>
      <c r="K247" s="6"/>
      <c r="M247" s="6"/>
    </row>
    <row r="248" spans="5:13" x14ac:dyDescent="0.25">
      <c r="E248" s="6"/>
      <c r="G248" s="6"/>
      <c r="I248" s="6"/>
      <c r="K248" s="6"/>
      <c r="M248" s="6"/>
    </row>
    <row r="249" spans="5:13" x14ac:dyDescent="0.25">
      <c r="E249" s="6"/>
      <c r="G249" s="6"/>
      <c r="I249" s="6"/>
      <c r="K249" s="6"/>
      <c r="M249" s="6"/>
    </row>
    <row r="250" spans="5:13" x14ac:dyDescent="0.25">
      <c r="E250" s="6"/>
      <c r="G250" s="6"/>
      <c r="I250" s="6"/>
      <c r="K250" s="6"/>
      <c r="M250" s="6"/>
    </row>
    <row r="251" spans="5:13" x14ac:dyDescent="0.25">
      <c r="E251" s="6"/>
      <c r="G251" s="6"/>
      <c r="I251" s="6"/>
      <c r="K251" s="6"/>
      <c r="M251" s="6"/>
    </row>
    <row r="252" spans="5:13" x14ac:dyDescent="0.25">
      <c r="E252" s="6"/>
      <c r="G252" s="6"/>
      <c r="I252" s="6"/>
      <c r="K252" s="6"/>
      <c r="M252" s="6"/>
    </row>
    <row r="253" spans="5:13" x14ac:dyDescent="0.25">
      <c r="E253" s="6"/>
      <c r="G253" s="6"/>
      <c r="I253" s="6"/>
      <c r="K253" s="6"/>
      <c r="M253" s="6"/>
    </row>
    <row r="254" spans="5:13" x14ac:dyDescent="0.25">
      <c r="E254" s="6"/>
      <c r="G254" s="6"/>
      <c r="I254" s="6"/>
      <c r="K254" s="6"/>
      <c r="M254" s="6"/>
    </row>
    <row r="255" spans="5:13" x14ac:dyDescent="0.25">
      <c r="E255" s="6"/>
      <c r="G255" s="6"/>
      <c r="I255" s="6"/>
      <c r="K255" s="6"/>
      <c r="M255" s="6"/>
    </row>
    <row r="256" spans="5:13" x14ac:dyDescent="0.25">
      <c r="E256" s="6"/>
      <c r="G256" s="6"/>
      <c r="I256" s="6"/>
      <c r="K256" s="6"/>
      <c r="M256" s="6"/>
    </row>
    <row r="257" spans="5:13" x14ac:dyDescent="0.25">
      <c r="E257" s="6"/>
      <c r="G257" s="6"/>
      <c r="I257" s="6"/>
      <c r="K257" s="6"/>
      <c r="M257" s="6"/>
    </row>
    <row r="258" spans="5:13" x14ac:dyDescent="0.25">
      <c r="E258" s="6"/>
      <c r="G258" s="6"/>
      <c r="I258" s="6"/>
      <c r="K258" s="6"/>
      <c r="M258" s="6"/>
    </row>
    <row r="259" spans="5:13" x14ac:dyDescent="0.25">
      <c r="E259" s="6"/>
      <c r="G259" s="6"/>
      <c r="I259" s="6"/>
      <c r="K259" s="6"/>
      <c r="M259" s="6"/>
    </row>
    <row r="260" spans="5:13" x14ac:dyDescent="0.25">
      <c r="E260" s="6"/>
      <c r="G260" s="6"/>
      <c r="I260" s="6"/>
      <c r="K260" s="6"/>
      <c r="M260" s="6"/>
    </row>
    <row r="261" spans="5:13" x14ac:dyDescent="0.25">
      <c r="E261" s="6"/>
      <c r="G261" s="6"/>
      <c r="I261" s="6"/>
      <c r="K261" s="6"/>
      <c r="M261" s="6"/>
    </row>
    <row r="262" spans="5:13" x14ac:dyDescent="0.25">
      <c r="E262" s="6"/>
      <c r="G262" s="6"/>
      <c r="I262" s="6"/>
      <c r="K262" s="6"/>
      <c r="M262" s="6"/>
    </row>
    <row r="263" spans="5:13" x14ac:dyDescent="0.25">
      <c r="E263" s="6"/>
      <c r="G263" s="6"/>
      <c r="I263" s="6"/>
      <c r="K263" s="6"/>
      <c r="M263" s="6"/>
    </row>
    <row r="264" spans="5:13" x14ac:dyDescent="0.25">
      <c r="E264" s="6"/>
      <c r="G264" s="6"/>
      <c r="I264" s="6"/>
      <c r="K264" s="6"/>
      <c r="M264" s="6"/>
    </row>
    <row r="265" spans="5:13" x14ac:dyDescent="0.25">
      <c r="E265" s="6"/>
      <c r="G265" s="6"/>
      <c r="I265" s="6"/>
      <c r="K265" s="6"/>
      <c r="M265" s="6"/>
    </row>
    <row r="266" spans="5:13" x14ac:dyDescent="0.25">
      <c r="E266" s="6"/>
      <c r="G266" s="6"/>
      <c r="I266" s="6"/>
      <c r="K266" s="6"/>
      <c r="M266" s="6"/>
    </row>
    <row r="267" spans="5:13" x14ac:dyDescent="0.25">
      <c r="E267" s="6"/>
      <c r="G267" s="6"/>
      <c r="I267" s="6"/>
      <c r="K267" s="6"/>
      <c r="M267" s="6"/>
    </row>
    <row r="268" spans="5:13" x14ac:dyDescent="0.25">
      <c r="E268" s="6"/>
      <c r="G268" s="6"/>
      <c r="I268" s="6"/>
      <c r="K268" s="6"/>
      <c r="M268" s="6"/>
    </row>
    <row r="269" spans="5:13" x14ac:dyDescent="0.25">
      <c r="E269" s="6"/>
      <c r="G269" s="6"/>
      <c r="I269" s="6"/>
      <c r="K269" s="6"/>
      <c r="M269" s="6"/>
    </row>
    <row r="270" spans="5:13" x14ac:dyDescent="0.25">
      <c r="E270" s="6"/>
      <c r="G270" s="6"/>
      <c r="I270" s="6"/>
      <c r="K270" s="6"/>
      <c r="M270" s="6"/>
    </row>
    <row r="271" spans="5:13" x14ac:dyDescent="0.25">
      <c r="E271" s="6"/>
      <c r="G271" s="6"/>
      <c r="I271" s="6"/>
      <c r="K271" s="6"/>
      <c r="M271" s="6"/>
    </row>
    <row r="272" spans="5:13" x14ac:dyDescent="0.25">
      <c r="E272" s="6"/>
      <c r="G272" s="6"/>
      <c r="I272" s="6"/>
      <c r="K272" s="6"/>
      <c r="M272" s="6"/>
    </row>
    <row r="273" spans="5:13" x14ac:dyDescent="0.25">
      <c r="E273" s="6"/>
      <c r="G273" s="6"/>
      <c r="I273" s="6"/>
      <c r="K273" s="6"/>
      <c r="M273" s="6"/>
    </row>
    <row r="274" spans="5:13" x14ac:dyDescent="0.25">
      <c r="E274" s="6"/>
      <c r="G274" s="6"/>
      <c r="I274" s="6"/>
      <c r="K274" s="6"/>
      <c r="M274" s="6"/>
    </row>
    <row r="275" spans="5:13" x14ac:dyDescent="0.25">
      <c r="E275" s="6"/>
      <c r="G275" s="6"/>
      <c r="I275" s="6"/>
      <c r="K275" s="6"/>
      <c r="M275" s="6"/>
    </row>
    <row r="276" spans="5:13" x14ac:dyDescent="0.25">
      <c r="E276" s="6"/>
      <c r="G276" s="6"/>
      <c r="I276" s="6"/>
      <c r="K276" s="6"/>
      <c r="M276" s="6"/>
    </row>
    <row r="277" spans="5:13" x14ac:dyDescent="0.25">
      <c r="E277" s="6"/>
      <c r="G277" s="6"/>
      <c r="I277" s="6"/>
      <c r="K277" s="6"/>
      <c r="M277" s="6"/>
    </row>
    <row r="278" spans="5:13" x14ac:dyDescent="0.25">
      <c r="E278" s="6"/>
      <c r="G278" s="6"/>
      <c r="I278" s="6"/>
      <c r="K278" s="6"/>
      <c r="M278" s="6"/>
    </row>
    <row r="279" spans="5:13" x14ac:dyDescent="0.25">
      <c r="E279" s="6"/>
      <c r="G279" s="6"/>
      <c r="I279" s="6"/>
      <c r="K279" s="6"/>
      <c r="M279" s="6"/>
    </row>
    <row r="280" spans="5:13" x14ac:dyDescent="0.25">
      <c r="E280" s="6"/>
      <c r="G280" s="6"/>
      <c r="I280" s="6"/>
      <c r="K280" s="6"/>
      <c r="M280" s="6"/>
    </row>
    <row r="281" spans="5:13" x14ac:dyDescent="0.25">
      <c r="E281" s="6"/>
      <c r="G281" s="6"/>
      <c r="I281" s="6"/>
      <c r="K281" s="6"/>
      <c r="M281" s="6"/>
    </row>
    <row r="282" spans="5:13" x14ac:dyDescent="0.25">
      <c r="E282" s="6"/>
      <c r="G282" s="6"/>
      <c r="I282" s="6"/>
      <c r="K282" s="6"/>
      <c r="M282" s="6"/>
    </row>
    <row r="283" spans="5:13" x14ac:dyDescent="0.25">
      <c r="E283" s="6"/>
      <c r="G283" s="6"/>
      <c r="I283" s="6"/>
      <c r="K283" s="6"/>
      <c r="M283" s="6"/>
    </row>
    <row r="284" spans="5:13" x14ac:dyDescent="0.25">
      <c r="E284" s="6"/>
      <c r="G284" s="6"/>
      <c r="I284" s="6"/>
      <c r="K284" s="6"/>
      <c r="M284" s="6"/>
    </row>
    <row r="285" spans="5:13" x14ac:dyDescent="0.25">
      <c r="E285" s="6"/>
      <c r="G285" s="6"/>
      <c r="I285" s="6"/>
      <c r="K285" s="6"/>
      <c r="M285" s="6"/>
    </row>
    <row r="286" spans="5:13" x14ac:dyDescent="0.25">
      <c r="E286" s="6"/>
      <c r="G286" s="6"/>
      <c r="I286" s="6"/>
      <c r="K286" s="6"/>
      <c r="M286" s="6"/>
    </row>
    <row r="287" spans="5:13" x14ac:dyDescent="0.25">
      <c r="E287" s="6"/>
      <c r="G287" s="6"/>
      <c r="I287" s="6"/>
      <c r="K287" s="6"/>
      <c r="M287" s="6"/>
    </row>
    <row r="288" spans="5:13" x14ac:dyDescent="0.25">
      <c r="E288" s="6"/>
      <c r="G288" s="6"/>
      <c r="I288" s="6"/>
      <c r="K288" s="6"/>
      <c r="M288" s="6"/>
    </row>
    <row r="289" spans="5:13" x14ac:dyDescent="0.25">
      <c r="E289" s="6"/>
      <c r="G289" s="6"/>
      <c r="I289" s="6"/>
      <c r="K289" s="6"/>
      <c r="M289" s="6"/>
    </row>
    <row r="290" spans="5:13" x14ac:dyDescent="0.25">
      <c r="E290" s="6"/>
      <c r="G290" s="6"/>
      <c r="I290" s="6"/>
      <c r="K290" s="6"/>
      <c r="M290" s="6"/>
    </row>
    <row r="291" spans="5:13" x14ac:dyDescent="0.25">
      <c r="E291" s="6"/>
      <c r="G291" s="6"/>
      <c r="I291" s="6"/>
      <c r="K291" s="6"/>
      <c r="M291" s="6"/>
    </row>
    <row r="292" spans="5:13" x14ac:dyDescent="0.25">
      <c r="E292" s="6"/>
      <c r="G292" s="6"/>
      <c r="I292" s="6"/>
      <c r="K292" s="6"/>
      <c r="M292" s="6"/>
    </row>
    <row r="293" spans="5:13" x14ac:dyDescent="0.25">
      <c r="E293" s="6"/>
      <c r="G293" s="6"/>
      <c r="I293" s="6"/>
      <c r="K293" s="6"/>
      <c r="M293" s="6"/>
    </row>
    <row r="294" spans="5:13" x14ac:dyDescent="0.25">
      <c r="E294" s="6"/>
      <c r="G294" s="6"/>
      <c r="I294" s="6"/>
      <c r="K294" s="6"/>
      <c r="M294" s="6"/>
    </row>
    <row r="295" spans="5:13" x14ac:dyDescent="0.25">
      <c r="E295" s="6"/>
      <c r="G295" s="6"/>
      <c r="I295" s="6"/>
      <c r="K295" s="6"/>
      <c r="M295" s="6"/>
    </row>
    <row r="296" spans="5:13" x14ac:dyDescent="0.25">
      <c r="E296" s="6"/>
      <c r="G296" s="6"/>
      <c r="I296" s="6"/>
      <c r="K296" s="6"/>
      <c r="M296" s="6"/>
    </row>
    <row r="297" spans="5:13" x14ac:dyDescent="0.25">
      <c r="E297" s="6"/>
      <c r="G297" s="6"/>
      <c r="I297" s="6"/>
      <c r="K297" s="6"/>
      <c r="M297" s="6"/>
    </row>
    <row r="298" spans="5:13" x14ac:dyDescent="0.25">
      <c r="E298" s="6"/>
      <c r="G298" s="6"/>
      <c r="I298" s="6"/>
      <c r="K298" s="6"/>
      <c r="M298" s="6"/>
    </row>
    <row r="299" spans="5:13" x14ac:dyDescent="0.25">
      <c r="E299" s="6"/>
      <c r="G299" s="6"/>
      <c r="I299" s="6"/>
      <c r="K299" s="6"/>
      <c r="M299" s="6"/>
    </row>
    <row r="300" spans="5:13" x14ac:dyDescent="0.25">
      <c r="E300" s="6"/>
      <c r="G300" s="6"/>
      <c r="I300" s="6"/>
      <c r="K300" s="6"/>
      <c r="M300" s="6"/>
    </row>
    <row r="301" spans="5:13" x14ac:dyDescent="0.25">
      <c r="E301" s="6"/>
      <c r="G301" s="6"/>
      <c r="I301" s="6"/>
      <c r="K301" s="6"/>
      <c r="M301" s="6"/>
    </row>
    <row r="302" spans="5:13" x14ac:dyDescent="0.25">
      <c r="E302" s="6"/>
      <c r="G302" s="6"/>
      <c r="I302" s="6"/>
      <c r="K302" s="6"/>
      <c r="M302" s="6"/>
    </row>
    <row r="303" spans="5:13" x14ac:dyDescent="0.25">
      <c r="E303" s="6"/>
      <c r="G303" s="6"/>
      <c r="I303" s="6"/>
      <c r="K303" s="6"/>
      <c r="M303" s="6"/>
    </row>
    <row r="304" spans="5:13" x14ac:dyDescent="0.25">
      <c r="E304" s="6"/>
      <c r="G304" s="6"/>
      <c r="I304" s="6"/>
      <c r="K304" s="6"/>
      <c r="M304" s="6"/>
    </row>
    <row r="305" spans="5:13" x14ac:dyDescent="0.25">
      <c r="E305" s="6"/>
      <c r="G305" s="6"/>
      <c r="I305" s="6"/>
      <c r="K305" s="6"/>
      <c r="M305" s="6"/>
    </row>
    <row r="306" spans="5:13" x14ac:dyDescent="0.25">
      <c r="E306" s="6"/>
      <c r="G306" s="6"/>
      <c r="I306" s="6"/>
      <c r="K306" s="6"/>
      <c r="M306" s="6"/>
    </row>
    <row r="307" spans="5:13" x14ac:dyDescent="0.25">
      <c r="E307" s="6"/>
      <c r="G307" s="6"/>
      <c r="I307" s="6"/>
      <c r="K307" s="6"/>
      <c r="M307" s="6"/>
    </row>
    <row r="308" spans="5:13" x14ac:dyDescent="0.25">
      <c r="E308" s="6"/>
      <c r="G308" s="6"/>
      <c r="I308" s="6"/>
      <c r="K308" s="6"/>
      <c r="M308" s="6"/>
    </row>
    <row r="309" spans="5:13" x14ac:dyDescent="0.25">
      <c r="E309" s="6"/>
      <c r="G309" s="6"/>
      <c r="I309" s="6"/>
      <c r="K309" s="6"/>
      <c r="M309" s="6"/>
    </row>
    <row r="310" spans="5:13" x14ac:dyDescent="0.25">
      <c r="E310" s="6"/>
      <c r="G310" s="6"/>
      <c r="I310" s="6"/>
      <c r="K310" s="6"/>
      <c r="M310" s="6"/>
    </row>
    <row r="311" spans="5:13" x14ac:dyDescent="0.25">
      <c r="E311" s="6"/>
      <c r="G311" s="6"/>
      <c r="I311" s="6"/>
      <c r="K311" s="6"/>
      <c r="M311" s="6"/>
    </row>
    <row r="312" spans="5:13" x14ac:dyDescent="0.25">
      <c r="E312" s="6"/>
      <c r="G312" s="6"/>
      <c r="I312" s="6"/>
      <c r="K312" s="6"/>
      <c r="M312" s="6"/>
    </row>
    <row r="313" spans="5:13" x14ac:dyDescent="0.25">
      <c r="E313" s="6"/>
      <c r="G313" s="6"/>
      <c r="I313" s="6"/>
      <c r="K313" s="6"/>
      <c r="M313" s="6"/>
    </row>
    <row r="314" spans="5:13" x14ac:dyDescent="0.25">
      <c r="E314" s="6"/>
      <c r="G314" s="6"/>
      <c r="I314" s="6"/>
      <c r="K314" s="6"/>
      <c r="M314" s="6"/>
    </row>
    <row r="315" spans="5:13" x14ac:dyDescent="0.25">
      <c r="E315" s="6"/>
      <c r="G315" s="6"/>
      <c r="I315" s="6"/>
      <c r="K315" s="6"/>
      <c r="M315" s="6"/>
    </row>
    <row r="316" spans="5:13" x14ac:dyDescent="0.25">
      <c r="E316" s="6"/>
      <c r="G316" s="6"/>
      <c r="I316" s="6"/>
      <c r="K316" s="6"/>
      <c r="M316" s="6"/>
    </row>
    <row r="317" spans="5:13" x14ac:dyDescent="0.25">
      <c r="E317" s="6"/>
      <c r="G317" s="6"/>
      <c r="I317" s="6"/>
      <c r="K317" s="6"/>
      <c r="M317" s="6"/>
    </row>
    <row r="318" spans="5:13" x14ac:dyDescent="0.25">
      <c r="E318" s="6"/>
      <c r="G318" s="6"/>
      <c r="I318" s="6"/>
      <c r="K318" s="6"/>
      <c r="M318" s="6"/>
    </row>
    <row r="319" spans="5:13" x14ac:dyDescent="0.25">
      <c r="E319" s="6"/>
      <c r="G319" s="6"/>
      <c r="I319" s="6"/>
      <c r="K319" s="6"/>
      <c r="M319" s="6"/>
    </row>
    <row r="320" spans="5:13" x14ac:dyDescent="0.25">
      <c r="E320" s="6"/>
      <c r="G320" s="6"/>
      <c r="I320" s="6"/>
      <c r="K320" s="6"/>
      <c r="M320" s="6"/>
    </row>
    <row r="321" spans="5:13" x14ac:dyDescent="0.25">
      <c r="E321" s="6"/>
      <c r="G321" s="6"/>
      <c r="I321" s="6"/>
      <c r="K321" s="6"/>
      <c r="M321" s="6"/>
    </row>
    <row r="322" spans="5:13" x14ac:dyDescent="0.25">
      <c r="E322" s="6"/>
      <c r="G322" s="6"/>
      <c r="I322" s="6"/>
      <c r="K322" s="6"/>
      <c r="M322" s="6"/>
    </row>
    <row r="323" spans="5:13" x14ac:dyDescent="0.25">
      <c r="E323" s="6"/>
      <c r="G323" s="6"/>
      <c r="I323" s="6"/>
      <c r="K323" s="6"/>
      <c r="M323" s="6"/>
    </row>
    <row r="324" spans="5:13" x14ac:dyDescent="0.25">
      <c r="E324" s="6"/>
      <c r="G324" s="6"/>
      <c r="I324" s="6"/>
      <c r="K324" s="6"/>
      <c r="M324" s="6"/>
    </row>
    <row r="325" spans="5:13" x14ac:dyDescent="0.25">
      <c r="E325" s="6"/>
      <c r="G325" s="6"/>
      <c r="I325" s="6"/>
      <c r="K325" s="6"/>
      <c r="M325" s="6"/>
    </row>
    <row r="326" spans="5:13" x14ac:dyDescent="0.25">
      <c r="E326" s="6"/>
      <c r="G326" s="6"/>
      <c r="I326" s="6"/>
      <c r="K326" s="6"/>
      <c r="M326" s="6"/>
    </row>
    <row r="327" spans="5:13" x14ac:dyDescent="0.25">
      <c r="E327" s="6"/>
      <c r="G327" s="6"/>
      <c r="I327" s="6"/>
      <c r="K327" s="6"/>
      <c r="M327" s="6"/>
    </row>
    <row r="328" spans="5:13" x14ac:dyDescent="0.25">
      <c r="E328" s="6"/>
      <c r="G328" s="6"/>
      <c r="I328" s="6"/>
      <c r="K328" s="6"/>
      <c r="M328" s="6"/>
    </row>
    <row r="329" spans="5:13" x14ac:dyDescent="0.25">
      <c r="E329" s="6"/>
      <c r="G329" s="6"/>
      <c r="I329" s="6"/>
      <c r="K329" s="6"/>
      <c r="M329" s="6"/>
    </row>
    <row r="330" spans="5:13" x14ac:dyDescent="0.25">
      <c r="E330" s="6"/>
      <c r="G330" s="6"/>
      <c r="I330" s="6"/>
      <c r="K330" s="6"/>
      <c r="M330" s="6"/>
    </row>
    <row r="331" spans="5:13" x14ac:dyDescent="0.25">
      <c r="E331" s="6"/>
      <c r="G331" s="6"/>
      <c r="I331" s="6"/>
      <c r="K331" s="6"/>
      <c r="M331" s="6"/>
    </row>
    <row r="332" spans="5:13" x14ac:dyDescent="0.25">
      <c r="E332" s="6"/>
      <c r="G332" s="6"/>
      <c r="I332" s="6"/>
      <c r="K332" s="6"/>
      <c r="M332" s="6"/>
    </row>
    <row r="333" spans="5:13" x14ac:dyDescent="0.25">
      <c r="E333" s="6"/>
      <c r="G333" s="6"/>
      <c r="I333" s="6"/>
      <c r="K333" s="6"/>
      <c r="M333" s="6"/>
    </row>
    <row r="334" spans="5:13" x14ac:dyDescent="0.25">
      <c r="E334" s="6"/>
      <c r="G334" s="6"/>
      <c r="I334" s="6"/>
      <c r="K334" s="6"/>
      <c r="M334" s="6"/>
    </row>
    <row r="335" spans="5:13" x14ac:dyDescent="0.25">
      <c r="E335" s="6"/>
      <c r="G335" s="6"/>
      <c r="I335" s="6"/>
      <c r="K335" s="6"/>
      <c r="M335" s="6"/>
    </row>
    <row r="336" spans="5:13" x14ac:dyDescent="0.25">
      <c r="E336" s="6"/>
      <c r="G336" s="6"/>
      <c r="I336" s="6"/>
      <c r="K336" s="6"/>
      <c r="M336" s="6"/>
    </row>
    <row r="337" spans="5:13" x14ac:dyDescent="0.25">
      <c r="E337" s="6"/>
      <c r="G337" s="6"/>
      <c r="I337" s="6"/>
      <c r="K337" s="6"/>
      <c r="M337" s="6"/>
    </row>
    <row r="338" spans="5:13" x14ac:dyDescent="0.25">
      <c r="E338" s="6"/>
      <c r="G338" s="6"/>
      <c r="I338" s="6"/>
      <c r="K338" s="6"/>
      <c r="M338" s="6"/>
    </row>
    <row r="339" spans="5:13" x14ac:dyDescent="0.25">
      <c r="E339" s="6"/>
      <c r="G339" s="6"/>
      <c r="I339" s="6"/>
      <c r="K339" s="6"/>
      <c r="M339" s="6"/>
    </row>
    <row r="340" spans="5:13" x14ac:dyDescent="0.25">
      <c r="E340" s="6"/>
      <c r="G340" s="6"/>
      <c r="I340" s="6"/>
      <c r="K340" s="6"/>
      <c r="M340" s="6"/>
    </row>
    <row r="341" spans="5:13" x14ac:dyDescent="0.25">
      <c r="E341" s="6"/>
      <c r="G341" s="6"/>
      <c r="I341" s="6"/>
      <c r="K341" s="6"/>
      <c r="M341" s="6"/>
    </row>
    <row r="342" spans="5:13" x14ac:dyDescent="0.25">
      <c r="E342" s="6"/>
      <c r="G342" s="6"/>
      <c r="I342" s="6"/>
      <c r="K342" s="6"/>
      <c r="M342" s="6"/>
    </row>
    <row r="343" spans="5:13" x14ac:dyDescent="0.25">
      <c r="E343" s="6"/>
      <c r="G343" s="6"/>
      <c r="I343" s="6"/>
      <c r="K343" s="6"/>
      <c r="M343" s="6"/>
    </row>
    <row r="344" spans="5:13" x14ac:dyDescent="0.25">
      <c r="E344" s="6"/>
      <c r="G344" s="6"/>
      <c r="I344" s="6"/>
      <c r="K344" s="6"/>
      <c r="M344" s="6"/>
    </row>
    <row r="345" spans="5:13" x14ac:dyDescent="0.25">
      <c r="E345" s="6"/>
      <c r="G345" s="6"/>
      <c r="I345" s="6"/>
      <c r="K345" s="6"/>
      <c r="M345" s="6"/>
    </row>
    <row r="346" spans="5:13" x14ac:dyDescent="0.25">
      <c r="E346" s="6"/>
      <c r="G346" s="6"/>
      <c r="I346" s="6"/>
      <c r="K346" s="6"/>
      <c r="M346" s="6"/>
    </row>
    <row r="347" spans="5:13" x14ac:dyDescent="0.25">
      <c r="E347" s="6"/>
      <c r="G347" s="6"/>
      <c r="I347" s="6"/>
      <c r="K347" s="6"/>
      <c r="M347" s="6"/>
    </row>
    <row r="348" spans="5:13" x14ac:dyDescent="0.25">
      <c r="E348" s="6"/>
      <c r="G348" s="6"/>
      <c r="I348" s="6"/>
      <c r="K348" s="6"/>
      <c r="M348" s="6"/>
    </row>
    <row r="349" spans="5:13" x14ac:dyDescent="0.25">
      <c r="E349" s="6"/>
      <c r="G349" s="6"/>
      <c r="I349" s="6"/>
      <c r="K349" s="6"/>
      <c r="M349" s="6"/>
    </row>
    <row r="350" spans="5:13" x14ac:dyDescent="0.25">
      <c r="E350" s="6"/>
      <c r="G350" s="6"/>
      <c r="I350" s="6"/>
      <c r="K350" s="6"/>
      <c r="M350" s="6"/>
    </row>
    <row r="351" spans="5:13" x14ac:dyDescent="0.25">
      <c r="E351" s="6"/>
      <c r="G351" s="6"/>
      <c r="I351" s="6"/>
      <c r="K351" s="6"/>
      <c r="M351" s="6"/>
    </row>
    <row r="352" spans="5:13" x14ac:dyDescent="0.25">
      <c r="E352" s="6"/>
      <c r="G352" s="6"/>
      <c r="I352" s="6"/>
      <c r="K352" s="6"/>
      <c r="M352" s="6"/>
    </row>
    <row r="353" spans="5:13" x14ac:dyDescent="0.25">
      <c r="E353" s="6"/>
      <c r="G353" s="6"/>
      <c r="I353" s="6"/>
      <c r="K353" s="6"/>
      <c r="M353" s="6"/>
    </row>
    <row r="354" spans="5:13" x14ac:dyDescent="0.25">
      <c r="E354" s="6"/>
      <c r="G354" s="6"/>
      <c r="I354" s="6"/>
      <c r="K354" s="6"/>
      <c r="M354" s="6"/>
    </row>
    <row r="355" spans="5:13" x14ac:dyDescent="0.25">
      <c r="E355" s="6"/>
      <c r="G355" s="6"/>
      <c r="I355" s="6"/>
      <c r="K355" s="6"/>
      <c r="M355" s="6"/>
    </row>
    <row r="356" spans="5:13" x14ac:dyDescent="0.25">
      <c r="E356" s="6"/>
      <c r="G356" s="6"/>
      <c r="I356" s="6"/>
      <c r="K356" s="6"/>
      <c r="M356" s="6"/>
    </row>
    <row r="357" spans="5:13" x14ac:dyDescent="0.25">
      <c r="E357" s="6"/>
      <c r="G357" s="6"/>
      <c r="I357" s="6"/>
      <c r="K357" s="6"/>
      <c r="M357" s="6"/>
    </row>
    <row r="358" spans="5:13" x14ac:dyDescent="0.25">
      <c r="E358" s="6"/>
      <c r="G358" s="6"/>
      <c r="I358" s="6"/>
      <c r="K358" s="6"/>
      <c r="M358" s="6"/>
    </row>
    <row r="359" spans="5:13" x14ac:dyDescent="0.25">
      <c r="E359" s="6"/>
      <c r="G359" s="6"/>
      <c r="I359" s="6"/>
      <c r="K359" s="6"/>
      <c r="M359" s="6"/>
    </row>
    <row r="360" spans="5:13" x14ac:dyDescent="0.25">
      <c r="E360" s="6"/>
      <c r="G360" s="6"/>
      <c r="I360" s="6"/>
      <c r="K360" s="6"/>
      <c r="M360" s="6"/>
    </row>
    <row r="361" spans="5:13" x14ac:dyDescent="0.25">
      <c r="E361" s="6"/>
      <c r="G361" s="6"/>
      <c r="I361" s="6"/>
      <c r="K361" s="6"/>
      <c r="M361" s="6"/>
    </row>
    <row r="362" spans="5:13" x14ac:dyDescent="0.25">
      <c r="E362" s="6"/>
      <c r="G362" s="6"/>
      <c r="I362" s="6"/>
      <c r="K362" s="6"/>
      <c r="M362" s="6"/>
    </row>
    <row r="363" spans="5:13" x14ac:dyDescent="0.25">
      <c r="E363" s="6"/>
      <c r="G363" s="6"/>
      <c r="I363" s="6"/>
      <c r="K363" s="6"/>
      <c r="M363" s="6"/>
    </row>
    <row r="364" spans="5:13" x14ac:dyDescent="0.25">
      <c r="E364" s="6"/>
      <c r="G364" s="6"/>
      <c r="I364" s="6"/>
      <c r="K364" s="6"/>
      <c r="M364" s="6"/>
    </row>
    <row r="365" spans="5:13" x14ac:dyDescent="0.25">
      <c r="E365" s="6"/>
      <c r="G365" s="6"/>
      <c r="I365" s="6"/>
      <c r="K365" s="6"/>
      <c r="M365" s="6"/>
    </row>
    <row r="366" spans="5:13" x14ac:dyDescent="0.25">
      <c r="E366" s="6"/>
      <c r="G366" s="6"/>
      <c r="I366" s="6"/>
      <c r="K366" s="6"/>
      <c r="M366" s="6"/>
    </row>
    <row r="367" spans="5:13" x14ac:dyDescent="0.25">
      <c r="E367" s="6"/>
      <c r="G367" s="6"/>
      <c r="I367" s="6"/>
      <c r="K367" s="6"/>
      <c r="M367" s="6"/>
    </row>
    <row r="368" spans="5:13" x14ac:dyDescent="0.25">
      <c r="E368" s="6"/>
      <c r="G368" s="6"/>
      <c r="I368" s="6"/>
      <c r="K368" s="6"/>
      <c r="M368" s="6"/>
    </row>
    <row r="369" spans="5:13" x14ac:dyDescent="0.25">
      <c r="E369" s="6"/>
      <c r="G369" s="6"/>
      <c r="I369" s="6"/>
      <c r="K369" s="6"/>
      <c r="M369" s="6"/>
    </row>
    <row r="370" spans="5:13" x14ac:dyDescent="0.25">
      <c r="E370" s="6"/>
      <c r="G370" s="6"/>
      <c r="I370" s="6"/>
      <c r="K370" s="6"/>
      <c r="M370" s="6"/>
    </row>
    <row r="371" spans="5:13" x14ac:dyDescent="0.25">
      <c r="E371" s="6"/>
      <c r="G371" s="6"/>
      <c r="I371" s="6"/>
      <c r="K371" s="6"/>
      <c r="M371" s="6"/>
    </row>
    <row r="372" spans="5:13" x14ac:dyDescent="0.25">
      <c r="E372" s="6"/>
      <c r="G372" s="6"/>
      <c r="I372" s="6"/>
      <c r="K372" s="6"/>
      <c r="M372" s="6"/>
    </row>
    <row r="373" spans="5:13" x14ac:dyDescent="0.25">
      <c r="E373" s="6"/>
      <c r="G373" s="6"/>
      <c r="I373" s="6"/>
      <c r="K373" s="6"/>
      <c r="M373" s="6"/>
    </row>
    <row r="374" spans="5:13" x14ac:dyDescent="0.25">
      <c r="E374" s="6"/>
      <c r="G374" s="6"/>
      <c r="I374" s="6"/>
      <c r="K374" s="6"/>
      <c r="M374" s="6"/>
    </row>
    <row r="375" spans="5:13" x14ac:dyDescent="0.25">
      <c r="E375" s="6"/>
      <c r="G375" s="6"/>
      <c r="I375" s="6"/>
      <c r="K375" s="6"/>
      <c r="M375" s="6"/>
    </row>
    <row r="376" spans="5:13" x14ac:dyDescent="0.25">
      <c r="E376" s="6"/>
      <c r="G376" s="6"/>
      <c r="I376" s="6"/>
      <c r="K376" s="6"/>
      <c r="M376" s="6"/>
    </row>
    <row r="377" spans="5:13" x14ac:dyDescent="0.25">
      <c r="E377" s="6"/>
      <c r="G377" s="6"/>
      <c r="I377" s="6"/>
      <c r="K377" s="6"/>
      <c r="M377" s="6"/>
    </row>
    <row r="378" spans="5:13" x14ac:dyDescent="0.25">
      <c r="E378" s="6"/>
      <c r="G378" s="6"/>
      <c r="I378" s="6"/>
      <c r="K378" s="6"/>
      <c r="M378" s="6"/>
    </row>
    <row r="379" spans="5:13" x14ac:dyDescent="0.25">
      <c r="E379" s="6"/>
      <c r="G379" s="6"/>
      <c r="I379" s="6"/>
      <c r="K379" s="6"/>
      <c r="M379" s="6"/>
    </row>
    <row r="380" spans="5:13" x14ac:dyDescent="0.25">
      <c r="E380" s="6"/>
      <c r="G380" s="6"/>
      <c r="I380" s="6"/>
      <c r="K380" s="6"/>
      <c r="M380" s="6"/>
    </row>
    <row r="381" spans="5:13" x14ac:dyDescent="0.25">
      <c r="E381" s="6"/>
      <c r="G381" s="6"/>
      <c r="I381" s="6"/>
      <c r="K381" s="6"/>
      <c r="M381" s="6"/>
    </row>
    <row r="382" spans="5:13" x14ac:dyDescent="0.25">
      <c r="E382" s="6"/>
      <c r="G382" s="6"/>
      <c r="I382" s="6"/>
      <c r="K382" s="6"/>
      <c r="M382" s="6"/>
    </row>
    <row r="383" spans="5:13" x14ac:dyDescent="0.25">
      <c r="E383" s="6"/>
      <c r="G383" s="6"/>
      <c r="I383" s="6"/>
      <c r="K383" s="6"/>
      <c r="M383" s="6"/>
    </row>
    <row r="384" spans="5:13" x14ac:dyDescent="0.25">
      <c r="E384" s="6"/>
      <c r="G384" s="6"/>
      <c r="I384" s="6"/>
      <c r="K384" s="6"/>
      <c r="M384" s="6"/>
    </row>
    <row r="385" spans="5:13" x14ac:dyDescent="0.25">
      <c r="E385" s="6"/>
      <c r="G385" s="6"/>
      <c r="I385" s="6"/>
      <c r="K385" s="6"/>
      <c r="M385" s="6"/>
    </row>
    <row r="386" spans="5:13" x14ac:dyDescent="0.25">
      <c r="E386" s="6"/>
      <c r="G386" s="6"/>
      <c r="I386" s="6"/>
      <c r="K386" s="6"/>
      <c r="M386" s="6"/>
    </row>
    <row r="387" spans="5:13" x14ac:dyDescent="0.25">
      <c r="E387" s="6"/>
      <c r="G387" s="6"/>
      <c r="I387" s="6"/>
      <c r="K387" s="6"/>
      <c r="M387" s="6"/>
    </row>
    <row r="388" spans="5:13" x14ac:dyDescent="0.25">
      <c r="E388" s="6"/>
      <c r="G388" s="6"/>
      <c r="I388" s="6"/>
      <c r="K388" s="6"/>
      <c r="M388" s="6"/>
    </row>
    <row r="389" spans="5:13" x14ac:dyDescent="0.25">
      <c r="E389" s="6"/>
      <c r="G389" s="6"/>
      <c r="I389" s="6"/>
      <c r="K389" s="6"/>
      <c r="M389" s="6"/>
    </row>
    <row r="390" spans="5:13" x14ac:dyDescent="0.25">
      <c r="E390" s="6"/>
      <c r="G390" s="6"/>
      <c r="I390" s="6"/>
      <c r="K390" s="6"/>
      <c r="M390" s="6"/>
    </row>
    <row r="391" spans="5:13" x14ac:dyDescent="0.25">
      <c r="E391" s="6"/>
      <c r="G391" s="6"/>
      <c r="I391" s="6"/>
      <c r="K391" s="6"/>
      <c r="M391" s="6"/>
    </row>
    <row r="392" spans="5:13" x14ac:dyDescent="0.25">
      <c r="E392" s="6"/>
      <c r="G392" s="6"/>
      <c r="I392" s="6"/>
      <c r="K392" s="6"/>
      <c r="M392" s="6"/>
    </row>
    <row r="393" spans="5:13" x14ac:dyDescent="0.25">
      <c r="E393" s="6"/>
      <c r="G393" s="6"/>
      <c r="I393" s="6"/>
      <c r="K393" s="6"/>
      <c r="M393" s="6"/>
    </row>
    <row r="394" spans="5:13" x14ac:dyDescent="0.25">
      <c r="E394" s="6"/>
      <c r="G394" s="6"/>
      <c r="I394" s="6"/>
      <c r="K394" s="6"/>
      <c r="M394" s="6"/>
    </row>
    <row r="395" spans="5:13" x14ac:dyDescent="0.25">
      <c r="E395" s="6"/>
      <c r="G395" s="6"/>
      <c r="I395" s="6"/>
      <c r="K395" s="6"/>
      <c r="M395" s="6"/>
    </row>
    <row r="396" spans="5:13" x14ac:dyDescent="0.25">
      <c r="E396" s="6"/>
      <c r="G396" s="6"/>
      <c r="I396" s="6"/>
      <c r="K396" s="6"/>
      <c r="M396" s="6"/>
    </row>
    <row r="397" spans="5:13" x14ac:dyDescent="0.25">
      <c r="E397" s="6"/>
      <c r="G397" s="6"/>
      <c r="I397" s="6"/>
      <c r="K397" s="6"/>
      <c r="M397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workbookViewId="0">
      <selection sqref="A1:XFD1"/>
    </sheetView>
  </sheetViews>
  <sheetFormatPr defaultRowHeight="15" x14ac:dyDescent="0.25"/>
  <cols>
    <col min="1" max="1" width="46.140625" style="3" customWidth="1"/>
    <col min="2" max="2" width="21.28515625" style="6" bestFit="1" customWidth="1"/>
    <col min="3" max="3" width="21.28515625" style="8" bestFit="1" customWidth="1"/>
    <col min="4" max="5" width="12" style="8" hidden="1" customWidth="1"/>
    <col min="6" max="6" width="12.140625" style="8" hidden="1" customWidth="1"/>
    <col min="7" max="7" width="21.140625" style="8" hidden="1" customWidth="1"/>
    <col min="8" max="8" width="21.7109375" style="8" hidden="1" customWidth="1"/>
    <col min="9" max="9" width="15.28515625" style="8" hidden="1" customWidth="1"/>
    <col min="10" max="10" width="11.7109375" style="8" hidden="1" customWidth="1"/>
    <col min="11" max="11" width="12.7109375" style="8" hidden="1" customWidth="1"/>
    <col min="12" max="12" width="8.42578125" style="8" hidden="1" customWidth="1"/>
    <col min="13" max="13" width="8.7109375" style="8" hidden="1" customWidth="1"/>
    <col min="14" max="14" width="21.28515625" style="8" bestFit="1" customWidth="1"/>
    <col min="15" max="15" width="21.5703125" style="6" bestFit="1" customWidth="1"/>
    <col min="16" max="16" width="21.28515625" style="8" bestFit="1" customWidth="1"/>
    <col min="17" max="17" width="21.28515625" style="6" bestFit="1" customWidth="1"/>
    <col min="18" max="18" width="21.28515625" style="8" bestFit="1" customWidth="1"/>
    <col min="19" max="19" width="21.5703125" style="6" bestFit="1" customWidth="1"/>
    <col min="20" max="20" width="21.28515625" style="8" bestFit="1" customWidth="1"/>
    <col min="21" max="21" width="21.28515625" style="6" bestFit="1" customWidth="1"/>
    <col min="22" max="22" width="21.28515625" style="8" bestFit="1" customWidth="1"/>
    <col min="23" max="23" width="21.28515625" style="6" bestFit="1" customWidth="1"/>
    <col min="24" max="16384" width="9.140625" style="1"/>
  </cols>
  <sheetData>
    <row r="1" spans="1:23" x14ac:dyDescent="0.25">
      <c r="A1" s="4" t="s">
        <v>0</v>
      </c>
      <c r="B1" s="11" t="s">
        <v>1</v>
      </c>
      <c r="C1" s="7" t="s">
        <v>156</v>
      </c>
      <c r="D1" s="7" t="s">
        <v>157</v>
      </c>
      <c r="E1" s="7" t="s">
        <v>158</v>
      </c>
      <c r="F1" s="7" t="s">
        <v>159</v>
      </c>
      <c r="G1" s="7" t="s">
        <v>160</v>
      </c>
      <c r="H1" s="7" t="s">
        <v>161</v>
      </c>
      <c r="I1" s="7" t="s">
        <v>162</v>
      </c>
      <c r="J1" s="7" t="s">
        <v>163</v>
      </c>
      <c r="K1" s="7" t="s">
        <v>164</v>
      </c>
      <c r="L1" s="7" t="s">
        <v>165</v>
      </c>
      <c r="M1" s="7" t="s">
        <v>166</v>
      </c>
      <c r="N1" s="7" t="s">
        <v>167</v>
      </c>
      <c r="O1" s="6" t="s">
        <v>168</v>
      </c>
      <c r="P1" s="7" t="s">
        <v>169</v>
      </c>
      <c r="Q1" s="6" t="s">
        <v>170</v>
      </c>
      <c r="R1" s="7" t="s">
        <v>171</v>
      </c>
      <c r="S1" s="6" t="s">
        <v>172</v>
      </c>
      <c r="T1" s="7" t="s">
        <v>173</v>
      </c>
      <c r="U1" s="6" t="s">
        <v>174</v>
      </c>
      <c r="V1" s="7" t="s">
        <v>175</v>
      </c>
      <c r="W1" s="6" t="s">
        <v>176</v>
      </c>
    </row>
    <row r="2" spans="1:23" x14ac:dyDescent="0.25">
      <c r="A2" s="3" t="s">
        <v>14</v>
      </c>
      <c r="B2" s="6" t="s">
        <v>3</v>
      </c>
      <c r="C2" s="8">
        <v>207040</v>
      </c>
      <c r="D2" s="8">
        <v>59.517611089644497</v>
      </c>
      <c r="E2" s="8">
        <v>45.118462825139602</v>
      </c>
      <c r="F2" s="8">
        <v>9.91578645812079E-2</v>
      </c>
      <c r="G2" s="8">
        <v>59.323186805391899</v>
      </c>
      <c r="H2" s="8">
        <v>59.712035373897102</v>
      </c>
      <c r="L2" s="8">
        <v>9</v>
      </c>
      <c r="M2" s="8">
        <v>1412413</v>
      </c>
      <c r="N2" s="8">
        <v>50</v>
      </c>
      <c r="O2" s="6">
        <v>0.432810085007728</v>
      </c>
      <c r="P2" s="8">
        <v>25</v>
      </c>
      <c r="Q2" s="6">
        <v>0.29787480680061801</v>
      </c>
      <c r="R2" s="8">
        <v>100</v>
      </c>
      <c r="S2" s="6">
        <v>0.20596020092735701</v>
      </c>
    </row>
    <row r="3" spans="1:23" x14ac:dyDescent="0.25">
      <c r="A3" s="3" t="s">
        <v>18</v>
      </c>
      <c r="B3" s="6" t="s">
        <v>8</v>
      </c>
      <c r="C3" s="8">
        <v>108375</v>
      </c>
      <c r="D3" s="8">
        <v>114.285465743945</v>
      </c>
      <c r="E3" s="8">
        <v>79.255784093809794</v>
      </c>
      <c r="F3" s="8">
        <v>0.24075006422426401</v>
      </c>
      <c r="G3" s="8">
        <v>113.813413838448</v>
      </c>
      <c r="H3" s="8">
        <v>114.75751764944199</v>
      </c>
      <c r="L3" s="8">
        <v>6</v>
      </c>
      <c r="M3" s="8">
        <v>1412417</v>
      </c>
      <c r="N3" s="8">
        <v>200</v>
      </c>
      <c r="O3" s="6">
        <v>0.23746251441753199</v>
      </c>
      <c r="P3" s="8">
        <v>50</v>
      </c>
      <c r="Q3" s="6">
        <v>0.17135870818915799</v>
      </c>
      <c r="R3" s="8">
        <v>100</v>
      </c>
      <c r="S3" s="6">
        <v>0.13373933102652799</v>
      </c>
      <c r="T3" s="8">
        <v>150</v>
      </c>
      <c r="U3" s="6">
        <v>0.10548558246828101</v>
      </c>
      <c r="V3" s="8">
        <v>20</v>
      </c>
      <c r="W3" s="6">
        <v>9.3305651672433695E-2</v>
      </c>
    </row>
    <row r="4" spans="1:23" x14ac:dyDescent="0.25">
      <c r="A4" s="3" t="s">
        <v>35</v>
      </c>
      <c r="B4" s="6" t="s">
        <v>3</v>
      </c>
      <c r="C4" s="8">
        <v>104003</v>
      </c>
      <c r="D4" s="8">
        <v>93.568469659529001</v>
      </c>
      <c r="E4" s="8">
        <v>40.183875922710101</v>
      </c>
      <c r="F4" s="8">
        <v>0.12460311247366</v>
      </c>
      <c r="G4" s="8">
        <v>93.324153476837395</v>
      </c>
      <c r="H4" s="8">
        <v>93.812785842220705</v>
      </c>
      <c r="L4" s="8">
        <v>13</v>
      </c>
      <c r="M4" s="8">
        <v>1412420</v>
      </c>
      <c r="N4" s="8">
        <v>100</v>
      </c>
      <c r="O4" s="6">
        <v>0.61378998682730301</v>
      </c>
      <c r="P4" s="8">
        <v>50</v>
      </c>
      <c r="Q4" s="6">
        <v>0.28204955626279998</v>
      </c>
      <c r="R4" s="8">
        <v>200</v>
      </c>
      <c r="S4" s="6">
        <v>5.5479168870128701E-2</v>
      </c>
    </row>
    <row r="5" spans="1:23" x14ac:dyDescent="0.25">
      <c r="A5" s="3" t="s">
        <v>32</v>
      </c>
      <c r="B5" s="6" t="s">
        <v>8</v>
      </c>
      <c r="C5" s="8">
        <v>95333</v>
      </c>
      <c r="D5" s="8">
        <v>1.7333543473928199</v>
      </c>
      <c r="E5" s="8">
        <v>0.87080522066259003</v>
      </c>
      <c r="F5" s="8">
        <v>2.8203265391719299E-3</v>
      </c>
      <c r="G5" s="8">
        <v>1.7278243778734801</v>
      </c>
      <c r="H5" s="8">
        <v>1.7388843169121599</v>
      </c>
      <c r="L5" s="8">
        <v>8</v>
      </c>
      <c r="M5" s="8">
        <v>1412412</v>
      </c>
      <c r="N5" s="8">
        <v>2</v>
      </c>
      <c r="O5" s="6">
        <v>0.61280983499942299</v>
      </c>
      <c r="P5" s="8">
        <v>1</v>
      </c>
      <c r="Q5" s="6">
        <v>0.26925618621044101</v>
      </c>
      <c r="R5" s="8">
        <v>0.5</v>
      </c>
      <c r="S5" s="6">
        <v>6.2381336997681801E-2</v>
      </c>
    </row>
    <row r="6" spans="1:23" x14ac:dyDescent="0.25">
      <c r="A6" s="3" t="s">
        <v>29</v>
      </c>
      <c r="B6" s="6" t="s">
        <v>8</v>
      </c>
      <c r="C6" s="8">
        <v>84780</v>
      </c>
      <c r="D6" s="8">
        <v>75.751980419910396</v>
      </c>
      <c r="E6" s="8">
        <v>30.584407252946502</v>
      </c>
      <c r="F6" s="8">
        <v>0.105039673191879</v>
      </c>
      <c r="G6" s="8">
        <v>75.546023349690003</v>
      </c>
      <c r="H6" s="8">
        <v>75.957937490130803</v>
      </c>
      <c r="L6" s="8">
        <v>10</v>
      </c>
      <c r="M6" s="8">
        <v>1412415</v>
      </c>
      <c r="N6" s="8">
        <v>100</v>
      </c>
      <c r="O6" s="6">
        <v>0.459117716442557</v>
      </c>
      <c r="P6" s="8">
        <v>50</v>
      </c>
      <c r="Q6" s="6">
        <v>0.33398207124321799</v>
      </c>
      <c r="R6" s="8">
        <v>80</v>
      </c>
      <c r="S6" s="6">
        <v>8.1729181410710103E-2</v>
      </c>
      <c r="T6" s="8">
        <v>60</v>
      </c>
      <c r="U6" s="6">
        <v>5.7832035857513599E-2</v>
      </c>
    </row>
    <row r="7" spans="1:23" x14ac:dyDescent="0.25">
      <c r="A7" s="3" t="s">
        <v>21</v>
      </c>
      <c r="B7" s="6" t="s">
        <v>8</v>
      </c>
      <c r="C7" s="8">
        <v>75952</v>
      </c>
      <c r="D7" s="8">
        <v>28.189582894459701</v>
      </c>
      <c r="E7" s="8">
        <v>18.759574067002099</v>
      </c>
      <c r="F7" s="8">
        <v>6.8069626305539005E-2</v>
      </c>
      <c r="G7" s="8">
        <v>28.056115030567199</v>
      </c>
      <c r="H7" s="8">
        <v>28.323050758352199</v>
      </c>
      <c r="L7" s="8">
        <v>12</v>
      </c>
      <c r="M7" s="8">
        <v>1412392</v>
      </c>
      <c r="N7" s="8">
        <v>10</v>
      </c>
      <c r="O7" s="6">
        <v>0.291170739414367</v>
      </c>
      <c r="P7" s="8">
        <v>50</v>
      </c>
      <c r="Q7" s="6">
        <v>0.243956709500737</v>
      </c>
      <c r="R7" s="8">
        <v>20</v>
      </c>
      <c r="S7" s="6">
        <v>0.164050979566042</v>
      </c>
      <c r="T7" s="8">
        <v>30</v>
      </c>
      <c r="U7" s="6">
        <v>0.102156625236992</v>
      </c>
      <c r="V7" s="8">
        <v>40</v>
      </c>
      <c r="W7" s="6">
        <v>8.9003581209184807E-2</v>
      </c>
    </row>
    <row r="8" spans="1:23" x14ac:dyDescent="0.25">
      <c r="A8" s="3" t="s">
        <v>36</v>
      </c>
      <c r="B8" s="6" t="s">
        <v>8</v>
      </c>
      <c r="C8" s="8">
        <v>75717</v>
      </c>
      <c r="D8" s="8">
        <v>8.3570941796426208</v>
      </c>
      <c r="E8" s="8">
        <v>3.5867318380245599</v>
      </c>
      <c r="F8" s="8">
        <v>1.3034735072920099E-2</v>
      </c>
      <c r="G8" s="8">
        <v>8.3315362569535996</v>
      </c>
      <c r="H8" s="8">
        <v>8.3826521023316296</v>
      </c>
      <c r="I8" s="8">
        <v>10</v>
      </c>
      <c r="L8" s="8">
        <v>21</v>
      </c>
      <c r="M8" s="8">
        <v>1412419</v>
      </c>
      <c r="N8" s="8">
        <v>10</v>
      </c>
      <c r="O8" s="6">
        <v>0.51712297106330196</v>
      </c>
      <c r="P8" s="8">
        <v>5</v>
      </c>
      <c r="Q8" s="6">
        <v>0.40428173329635397</v>
      </c>
      <c r="R8" s="8">
        <v>15</v>
      </c>
      <c r="S8" s="6">
        <v>5.0186880092977802E-2</v>
      </c>
    </row>
    <row r="9" spans="1:23" x14ac:dyDescent="0.25">
      <c r="A9" s="3" t="s">
        <v>17</v>
      </c>
      <c r="B9" s="6" t="s">
        <v>5</v>
      </c>
      <c r="C9" s="8">
        <v>57203</v>
      </c>
      <c r="D9" s="8">
        <v>91.981170830201194</v>
      </c>
      <c r="E9" s="8">
        <v>679.01692014649097</v>
      </c>
      <c r="F9" s="8">
        <v>2.8390379213416499</v>
      </c>
      <c r="G9" s="8">
        <v>86.414512873678405</v>
      </c>
      <c r="H9" s="8">
        <v>97.547828786723997</v>
      </c>
      <c r="L9" s="8">
        <v>16</v>
      </c>
      <c r="M9" s="8">
        <v>1412308</v>
      </c>
      <c r="N9" s="8">
        <v>100</v>
      </c>
      <c r="O9" s="6">
        <v>0.20993654178976601</v>
      </c>
      <c r="P9" s="8">
        <v>50</v>
      </c>
      <c r="Q9" s="6">
        <v>8.9103718336450893E-2</v>
      </c>
      <c r="R9" s="8">
        <v>80</v>
      </c>
      <c r="S9" s="6">
        <v>7.3545093788787305E-2</v>
      </c>
      <c r="T9" s="8">
        <v>75</v>
      </c>
      <c r="U9" s="6">
        <v>6.97690680558712E-2</v>
      </c>
      <c r="V9" s="8">
        <v>150</v>
      </c>
      <c r="W9" s="6">
        <v>6.6604898344492403E-2</v>
      </c>
    </row>
    <row r="10" spans="1:23" x14ac:dyDescent="0.25">
      <c r="A10" s="3" t="s">
        <v>37</v>
      </c>
      <c r="B10" s="6" t="s">
        <v>8</v>
      </c>
      <c r="C10" s="8">
        <v>53152</v>
      </c>
      <c r="D10" s="8">
        <v>4.0233716511137896</v>
      </c>
      <c r="E10" s="8">
        <v>2.82013771235468</v>
      </c>
      <c r="F10" s="8">
        <v>1.2232367235532299E-2</v>
      </c>
      <c r="G10" s="8">
        <v>3.9993869752181599</v>
      </c>
      <c r="H10" s="8">
        <v>4.0473563270094202</v>
      </c>
      <c r="L10" s="8">
        <v>1</v>
      </c>
      <c r="M10" s="8">
        <v>1412394</v>
      </c>
      <c r="N10" s="8">
        <v>4</v>
      </c>
      <c r="O10" s="6">
        <v>0.98316149909692996</v>
      </c>
    </row>
    <row r="11" spans="1:23" x14ac:dyDescent="0.25">
      <c r="A11" s="3" t="s">
        <v>38</v>
      </c>
      <c r="B11" s="6" t="s">
        <v>8</v>
      </c>
      <c r="C11" s="8">
        <v>43340</v>
      </c>
      <c r="D11" s="8">
        <v>1592.4499884633101</v>
      </c>
      <c r="E11" s="8">
        <v>504.64169341296503</v>
      </c>
      <c r="F11" s="8">
        <v>2.4240338240095598</v>
      </c>
      <c r="G11" s="8">
        <v>1587.6970518886101</v>
      </c>
      <c r="H11" s="8">
        <v>1597.2029250380101</v>
      </c>
      <c r="L11" s="8">
        <v>4</v>
      </c>
      <c r="M11" s="8">
        <v>1412414</v>
      </c>
      <c r="N11" s="8">
        <v>2000</v>
      </c>
      <c r="O11" s="6">
        <v>0.59229349330872205</v>
      </c>
      <c r="P11" s="8">
        <v>1000</v>
      </c>
      <c r="Q11" s="6">
        <v>0.40327641901245997</v>
      </c>
    </row>
    <row r="12" spans="1:23" x14ac:dyDescent="0.25">
      <c r="A12" s="3" t="s">
        <v>20</v>
      </c>
      <c r="B12" s="6" t="s">
        <v>8</v>
      </c>
      <c r="C12" s="8">
        <v>32971</v>
      </c>
      <c r="D12" s="8">
        <v>0.44895135118740898</v>
      </c>
      <c r="E12" s="8">
        <v>5.6152966773703401</v>
      </c>
      <c r="F12" s="8">
        <v>3.0924782009478399E-2</v>
      </c>
      <c r="G12" s="8">
        <v>0.388315428527579</v>
      </c>
      <c r="H12" s="8">
        <v>0.50958727384723801</v>
      </c>
      <c r="I12" s="8">
        <v>1</v>
      </c>
      <c r="L12" s="8">
        <v>2</v>
      </c>
      <c r="M12" s="8">
        <v>1412421</v>
      </c>
      <c r="N12" s="8">
        <v>0.4</v>
      </c>
      <c r="O12" s="6">
        <v>0.38351884989839602</v>
      </c>
      <c r="P12" s="8">
        <v>0.2</v>
      </c>
      <c r="Q12" s="6">
        <v>0.35003487913621101</v>
      </c>
      <c r="R12" s="8">
        <v>0.5</v>
      </c>
      <c r="S12" s="6">
        <v>0.123138515665282</v>
      </c>
      <c r="T12" s="8">
        <v>1</v>
      </c>
      <c r="U12" s="6">
        <v>5.7535409905674698E-2</v>
      </c>
    </row>
    <row r="13" spans="1:23" x14ac:dyDescent="0.25">
      <c r="A13" s="3" t="s">
        <v>39</v>
      </c>
      <c r="B13" s="6" t="s">
        <v>5</v>
      </c>
      <c r="C13" s="8">
        <v>28645</v>
      </c>
      <c r="D13" s="8">
        <v>0.52977657531855404</v>
      </c>
      <c r="E13" s="8">
        <v>1.01175597833038</v>
      </c>
      <c r="F13" s="8">
        <v>5.9779374426868603E-3</v>
      </c>
      <c r="G13" s="8">
        <v>0.51805530425740398</v>
      </c>
      <c r="H13" s="8">
        <v>0.541497846379703</v>
      </c>
      <c r="L13" s="8">
        <v>40</v>
      </c>
      <c r="M13" s="8">
        <v>1412112</v>
      </c>
      <c r="N13" s="8">
        <v>0.5</v>
      </c>
      <c r="O13" s="6">
        <v>0.206109268633269</v>
      </c>
      <c r="P13" s="8">
        <v>0.3</v>
      </c>
      <c r="Q13" s="6">
        <v>0.16704485948682099</v>
      </c>
      <c r="R13" s="8">
        <v>0.2</v>
      </c>
      <c r="S13" s="6">
        <v>0.109757374759993</v>
      </c>
      <c r="T13" s="8">
        <v>0.4</v>
      </c>
      <c r="U13" s="6">
        <v>8.6995985337755294E-2</v>
      </c>
      <c r="V13" s="8">
        <v>1</v>
      </c>
      <c r="W13" s="6">
        <v>7.4602897538837504E-2</v>
      </c>
    </row>
    <row r="14" spans="1:23" x14ac:dyDescent="0.25">
      <c r="A14" s="3" t="s">
        <v>24</v>
      </c>
      <c r="B14" s="6" t="s">
        <v>8</v>
      </c>
      <c r="C14" s="8">
        <v>32602</v>
      </c>
      <c r="N14" s="8">
        <v>3</v>
      </c>
      <c r="O14" s="6">
        <v>0.40758235691061906</v>
      </c>
      <c r="P14" s="8">
        <v>2.5</v>
      </c>
      <c r="Q14" s="6">
        <v>0.19983436598981638</v>
      </c>
      <c r="R14" s="8">
        <v>4</v>
      </c>
      <c r="S14" s="6">
        <v>0.10576038279860098</v>
      </c>
      <c r="T14" s="8">
        <v>2</v>
      </c>
      <c r="U14" s="6">
        <v>8.793939022145876E-2</v>
      </c>
      <c r="V14" s="8">
        <v>5</v>
      </c>
      <c r="W14" s="6">
        <v>8.3491810318385387E-2</v>
      </c>
    </row>
    <row r="15" spans="1:23" x14ac:dyDescent="0.25">
      <c r="A15" s="3" t="s">
        <v>2</v>
      </c>
      <c r="B15" s="6" t="s">
        <v>5</v>
      </c>
      <c r="C15" s="8">
        <v>24690</v>
      </c>
      <c r="D15" s="8">
        <v>0.14904005670311801</v>
      </c>
      <c r="E15" s="8">
        <v>0.55293169924310104</v>
      </c>
      <c r="F15" s="8">
        <v>3.5189325585861702E-3</v>
      </c>
      <c r="G15" s="8">
        <v>0.14214029189953201</v>
      </c>
      <c r="H15" s="8">
        <v>0.15593982150670499</v>
      </c>
      <c r="L15" s="8">
        <v>17</v>
      </c>
      <c r="M15" s="8">
        <v>1412107</v>
      </c>
      <c r="N15" s="8">
        <v>0.1</v>
      </c>
      <c r="O15" s="6">
        <v>0.274767112191171</v>
      </c>
      <c r="P15" s="8">
        <v>0.2</v>
      </c>
      <c r="Q15" s="6">
        <v>0.20004050222762301</v>
      </c>
      <c r="R15" s="8">
        <v>0.05</v>
      </c>
      <c r="S15" s="6">
        <v>0.13244228432563801</v>
      </c>
      <c r="T15" s="8">
        <v>0.15</v>
      </c>
      <c r="U15" s="6">
        <v>0.109437019036047</v>
      </c>
      <c r="V15" s="8">
        <v>0.3</v>
      </c>
      <c r="W15" s="6">
        <v>6.5006075334143404E-2</v>
      </c>
    </row>
    <row r="16" spans="1:23" x14ac:dyDescent="0.25">
      <c r="A16" s="3" t="s">
        <v>41</v>
      </c>
      <c r="B16" s="6" t="s">
        <v>8</v>
      </c>
      <c r="C16" s="8">
        <v>21748</v>
      </c>
      <c r="D16" s="8">
        <v>7.8582329409600904</v>
      </c>
      <c r="E16" s="8">
        <v>2.7084862896014998</v>
      </c>
      <c r="F16" s="8">
        <v>1.8366101468232299E-2</v>
      </c>
      <c r="G16" s="8">
        <v>7.8222215146596898</v>
      </c>
      <c r="H16" s="8">
        <v>7.8942443672604901</v>
      </c>
      <c r="L16" s="8">
        <v>29</v>
      </c>
      <c r="M16" s="8">
        <v>1412346</v>
      </c>
      <c r="N16" s="8">
        <v>10</v>
      </c>
      <c r="O16" s="6">
        <v>0.42454478572742299</v>
      </c>
      <c r="P16" s="8">
        <v>8</v>
      </c>
      <c r="Q16" s="6">
        <v>0.28411807982343201</v>
      </c>
      <c r="R16" s="8">
        <v>4</v>
      </c>
      <c r="S16" s="6">
        <v>0.25</v>
      </c>
    </row>
    <row r="17" spans="1:23" x14ac:dyDescent="0.25">
      <c r="A17" s="3" t="s">
        <v>11</v>
      </c>
      <c r="B17" s="6" t="s">
        <v>4</v>
      </c>
      <c r="C17" s="8">
        <v>14042</v>
      </c>
      <c r="D17" s="8">
        <v>0.25940571143711699</v>
      </c>
      <c r="E17" s="8">
        <v>0.244594166369352</v>
      </c>
      <c r="F17" s="8">
        <v>2.0641041662794301E-3</v>
      </c>
      <c r="G17" s="8">
        <v>0.25535850875837202</v>
      </c>
      <c r="H17" s="8">
        <v>0.26345291411586103</v>
      </c>
      <c r="L17" s="8">
        <v>263</v>
      </c>
      <c r="M17" s="8">
        <v>1412010</v>
      </c>
      <c r="N17" s="8">
        <v>0.2</v>
      </c>
      <c r="O17" s="6">
        <v>0.28585671556758302</v>
      </c>
      <c r="P17" s="8">
        <v>0.3</v>
      </c>
      <c r="Q17" s="6">
        <v>0.212576556046147</v>
      </c>
      <c r="R17" s="8">
        <v>0.1</v>
      </c>
      <c r="S17" s="6">
        <v>0.16009115510610999</v>
      </c>
      <c r="T17" s="8">
        <v>0.4</v>
      </c>
      <c r="U17" s="6">
        <v>9.9202392821535396E-2</v>
      </c>
      <c r="V17" s="8">
        <v>0.5</v>
      </c>
      <c r="W17" s="6">
        <v>5.9820538384845502E-2</v>
      </c>
    </row>
    <row r="18" spans="1:23" x14ac:dyDescent="0.25">
      <c r="A18" s="3" t="s">
        <v>9</v>
      </c>
      <c r="B18" s="6" t="s">
        <v>8</v>
      </c>
      <c r="C18" s="8">
        <v>39952</v>
      </c>
      <c r="N18" s="8">
        <v>0.6</v>
      </c>
      <c r="O18" s="6">
        <v>0.31662995594713655</v>
      </c>
      <c r="P18" s="8">
        <v>0.5</v>
      </c>
      <c r="Q18" s="6">
        <v>0.16307068482178597</v>
      </c>
      <c r="R18" s="8">
        <v>0.2</v>
      </c>
      <c r="S18" s="6">
        <v>0.15691329595514603</v>
      </c>
      <c r="T18" s="8">
        <v>0.4</v>
      </c>
      <c r="U18" s="6">
        <v>0.10094613536243482</v>
      </c>
      <c r="V18" s="8">
        <v>0.8</v>
      </c>
      <c r="W18" s="6">
        <v>7.005907088506183E-2</v>
      </c>
    </row>
    <row r="19" spans="1:23" x14ac:dyDescent="0.25">
      <c r="A19" s="3" t="s">
        <v>33</v>
      </c>
      <c r="B19" s="6" t="s">
        <v>8</v>
      </c>
      <c r="C19" s="8">
        <v>8933</v>
      </c>
      <c r="D19" s="8">
        <v>10.5596104332251</v>
      </c>
      <c r="E19" s="8">
        <v>21.673128906998699</v>
      </c>
      <c r="F19" s="8">
        <v>0.22930997505843201</v>
      </c>
      <c r="G19" s="8">
        <v>10.1099897403934</v>
      </c>
      <c r="H19" s="8">
        <v>11.0092311260568</v>
      </c>
      <c r="L19" s="8">
        <v>46</v>
      </c>
      <c r="M19" s="8">
        <v>1412358</v>
      </c>
      <c r="N19" s="8">
        <v>10</v>
      </c>
      <c r="O19" s="6">
        <v>0.39303705362140401</v>
      </c>
      <c r="P19" s="8">
        <v>5</v>
      </c>
      <c r="Q19" s="6">
        <v>0.36818538005149398</v>
      </c>
      <c r="R19" s="8">
        <v>15</v>
      </c>
      <c r="S19" s="6">
        <v>8.3622523228478698E-2</v>
      </c>
      <c r="T19" s="8">
        <v>20</v>
      </c>
      <c r="U19" s="6">
        <v>7.2987798052166097E-2</v>
      </c>
    </row>
    <row r="20" spans="1:23" x14ac:dyDescent="0.25">
      <c r="A20" s="3" t="s">
        <v>42</v>
      </c>
      <c r="B20" s="6" t="s">
        <v>8</v>
      </c>
      <c r="C20" s="8">
        <v>8839</v>
      </c>
      <c r="D20" s="8">
        <v>98.718972734472203</v>
      </c>
      <c r="E20" s="8">
        <v>23.983337752164001</v>
      </c>
      <c r="F20" s="8">
        <v>0.25509858910065902</v>
      </c>
      <c r="G20" s="8">
        <v>98.218786886287504</v>
      </c>
      <c r="H20" s="8">
        <v>99.219158582657002</v>
      </c>
      <c r="L20" s="8">
        <v>18</v>
      </c>
      <c r="M20" s="8">
        <v>1412344</v>
      </c>
      <c r="N20" s="8">
        <v>100</v>
      </c>
      <c r="O20" s="6">
        <v>0.71060074669080198</v>
      </c>
      <c r="P20" s="8">
        <v>80</v>
      </c>
      <c r="Q20" s="6">
        <v>8.57563072745786E-2</v>
      </c>
      <c r="R20" s="8">
        <v>60</v>
      </c>
      <c r="S20" s="6">
        <v>5.1928951238827903E-2</v>
      </c>
    </row>
    <row r="21" spans="1:23" x14ac:dyDescent="0.25">
      <c r="A21" s="3" t="s">
        <v>46</v>
      </c>
      <c r="B21" s="6" t="s">
        <v>179</v>
      </c>
      <c r="C21" s="8">
        <v>7712</v>
      </c>
      <c r="D21" s="8">
        <v>7.2209802904564304</v>
      </c>
      <c r="E21" s="8">
        <v>3.8796799023037698</v>
      </c>
      <c r="F21" s="8">
        <v>4.4178644298770102E-2</v>
      </c>
      <c r="G21" s="8">
        <v>7.1343567903103304</v>
      </c>
      <c r="H21" s="8">
        <v>7.3076037906025402</v>
      </c>
      <c r="L21" s="8">
        <v>621</v>
      </c>
      <c r="M21" s="8">
        <v>1412194</v>
      </c>
      <c r="N21" s="8">
        <v>10</v>
      </c>
      <c r="O21" s="6">
        <v>0.30407157676348501</v>
      </c>
      <c r="P21" s="8">
        <v>5</v>
      </c>
      <c r="Q21" s="6">
        <v>0.13342842323651499</v>
      </c>
      <c r="R21" s="8">
        <v>7</v>
      </c>
      <c r="S21" s="6">
        <v>7.0669087136929501E-2</v>
      </c>
      <c r="T21" s="8">
        <v>6</v>
      </c>
      <c r="U21" s="6">
        <v>7.0020746887966806E-2</v>
      </c>
      <c r="V21" s="8">
        <v>3</v>
      </c>
      <c r="W21" s="6">
        <v>6.7557053941908696E-2</v>
      </c>
    </row>
    <row r="22" spans="1:23" x14ac:dyDescent="0.25">
      <c r="A22" s="3" t="s">
        <v>43</v>
      </c>
      <c r="B22" s="6" t="s">
        <v>181</v>
      </c>
      <c r="C22" s="8">
        <v>7648</v>
      </c>
      <c r="D22" s="8">
        <v>5053.3149843096198</v>
      </c>
      <c r="E22" s="8">
        <v>9041.5852907364497</v>
      </c>
      <c r="F22" s="8">
        <v>103.388121324311</v>
      </c>
      <c r="G22" s="8">
        <v>4850.5962027626902</v>
      </c>
      <c r="H22" s="8">
        <v>5256.0337658565604</v>
      </c>
      <c r="L22" s="8">
        <v>1426</v>
      </c>
      <c r="M22" s="8">
        <v>1412403</v>
      </c>
      <c r="N22" s="8">
        <v>1000</v>
      </c>
      <c r="O22" s="6">
        <v>0.46208158995815901</v>
      </c>
      <c r="P22" s="8">
        <v>5000</v>
      </c>
      <c r="Q22" s="6">
        <v>0.118985355648536</v>
      </c>
      <c r="R22" s="8">
        <v>3000</v>
      </c>
      <c r="S22" s="6">
        <v>6.94299163179916E-2</v>
      </c>
    </row>
    <row r="23" spans="1:23" x14ac:dyDescent="0.25">
      <c r="A23" s="3" t="s">
        <v>19</v>
      </c>
      <c r="B23" s="6" t="s">
        <v>8</v>
      </c>
      <c r="C23" s="8">
        <v>7484</v>
      </c>
      <c r="D23" s="8">
        <v>2.4716368252271499</v>
      </c>
      <c r="E23" s="8">
        <v>1.45069053904556</v>
      </c>
      <c r="F23" s="8">
        <v>1.6769027977655102E-2</v>
      </c>
      <c r="G23" s="8">
        <v>2.4387568688471202</v>
      </c>
      <c r="H23" s="8">
        <v>2.5045167816071801</v>
      </c>
      <c r="L23" s="8">
        <v>106</v>
      </c>
      <c r="M23" s="8">
        <v>1411622</v>
      </c>
      <c r="N23" s="8">
        <v>2</v>
      </c>
      <c r="O23" s="6">
        <v>0.55518439337252801</v>
      </c>
      <c r="P23" s="8">
        <v>1</v>
      </c>
      <c r="Q23" s="6">
        <v>0.14484233030464999</v>
      </c>
      <c r="R23" s="8">
        <v>3</v>
      </c>
      <c r="S23" s="6">
        <v>9.9812934259754099E-2</v>
      </c>
      <c r="T23" s="8">
        <v>4</v>
      </c>
      <c r="U23" s="6">
        <v>9.4601817210048095E-2</v>
      </c>
      <c r="V23" s="8">
        <v>5</v>
      </c>
      <c r="W23" s="6">
        <v>6.7477284874398705E-2</v>
      </c>
    </row>
    <row r="24" spans="1:23" x14ac:dyDescent="0.25">
      <c r="A24" s="3" t="s">
        <v>47</v>
      </c>
      <c r="B24" s="6" t="s">
        <v>8</v>
      </c>
      <c r="C24" s="8">
        <v>6531</v>
      </c>
      <c r="D24" s="8">
        <v>1171.30045169193</v>
      </c>
      <c r="E24" s="8">
        <v>2226.5165001629498</v>
      </c>
      <c r="F24" s="8">
        <v>27.550918118815801</v>
      </c>
      <c r="G24" s="8">
        <v>1117.2798497116901</v>
      </c>
      <c r="H24" s="8">
        <v>1225.3210536721699</v>
      </c>
      <c r="L24" s="8">
        <v>1431</v>
      </c>
      <c r="M24" s="8">
        <v>1412084</v>
      </c>
      <c r="N24" s="8">
        <v>1000</v>
      </c>
      <c r="O24" s="6">
        <v>0.68458122798958798</v>
      </c>
      <c r="P24" s="8">
        <v>1500</v>
      </c>
      <c r="Q24" s="6">
        <v>0.27560863573725303</v>
      </c>
    </row>
    <row r="25" spans="1:23" x14ac:dyDescent="0.25">
      <c r="A25" s="3" t="s">
        <v>34</v>
      </c>
      <c r="B25" s="6" t="s">
        <v>8</v>
      </c>
      <c r="C25" s="8">
        <v>6017</v>
      </c>
      <c r="D25" s="8">
        <v>21.708658800066502</v>
      </c>
      <c r="E25" s="8">
        <v>14.426798896809901</v>
      </c>
      <c r="F25" s="8">
        <v>0.18598587926021201</v>
      </c>
      <c r="G25" s="8">
        <v>21.3439860470884</v>
      </c>
      <c r="H25" s="8">
        <v>22.0733315530445</v>
      </c>
      <c r="L25" s="8">
        <v>376</v>
      </c>
      <c r="M25" s="8">
        <v>1412357</v>
      </c>
      <c r="N25" s="8">
        <v>20</v>
      </c>
      <c r="O25" s="6">
        <v>0.39853747714808002</v>
      </c>
      <c r="P25" s="8">
        <v>10</v>
      </c>
      <c r="Q25" s="6">
        <v>0.31909589496426799</v>
      </c>
      <c r="R25" s="8">
        <v>30</v>
      </c>
      <c r="S25" s="6">
        <v>0.135948146917068</v>
      </c>
      <c r="T25" s="8">
        <v>50</v>
      </c>
      <c r="U25" s="6">
        <v>6.7974073458534207E-2</v>
      </c>
    </row>
    <row r="26" spans="1:23" x14ac:dyDescent="0.25">
      <c r="A26" s="3" t="s">
        <v>49</v>
      </c>
      <c r="B26" s="6" t="s">
        <v>8</v>
      </c>
      <c r="C26" s="8">
        <v>5353</v>
      </c>
      <c r="D26" s="8">
        <v>27.589080889221002</v>
      </c>
      <c r="E26" s="8">
        <v>6.1492263521977497</v>
      </c>
      <c r="F26" s="8">
        <v>8.4046930671547504E-2</v>
      </c>
      <c r="G26" s="8">
        <v>27.424285445022399</v>
      </c>
      <c r="H26" s="8">
        <v>27.753876333419601</v>
      </c>
      <c r="L26" s="8">
        <v>1367</v>
      </c>
      <c r="M26" s="8">
        <v>1411973</v>
      </c>
      <c r="N26" s="8">
        <v>30</v>
      </c>
      <c r="O26" s="6">
        <v>0.85316644872034397</v>
      </c>
      <c r="P26" s="8">
        <v>15</v>
      </c>
      <c r="Q26" s="6">
        <v>9.9943956659816896E-2</v>
      </c>
    </row>
    <row r="27" spans="1:23" x14ac:dyDescent="0.25">
      <c r="A27" s="3" t="s">
        <v>50</v>
      </c>
      <c r="B27" s="6" t="s">
        <v>8</v>
      </c>
      <c r="C27" s="8">
        <v>5194</v>
      </c>
      <c r="D27" s="8">
        <v>601.45841355410096</v>
      </c>
      <c r="E27" s="8">
        <v>49.4068524849366</v>
      </c>
      <c r="F27" s="8">
        <v>0.68554539031699602</v>
      </c>
      <c r="G27" s="8">
        <v>600.11422696438399</v>
      </c>
      <c r="H27" s="8">
        <v>602.80260014381804</v>
      </c>
      <c r="L27" s="8">
        <v>614</v>
      </c>
      <c r="M27" s="8">
        <v>1412387</v>
      </c>
      <c r="N27" s="8">
        <v>600</v>
      </c>
      <c r="O27" s="6">
        <v>0.97343088178667703</v>
      </c>
    </row>
    <row r="28" spans="1:23" x14ac:dyDescent="0.25">
      <c r="A28" s="3" t="s">
        <v>45</v>
      </c>
      <c r="B28" s="6" t="s">
        <v>8</v>
      </c>
      <c r="C28" s="8">
        <v>3929</v>
      </c>
      <c r="D28" s="8">
        <v>651.53346907610103</v>
      </c>
      <c r="E28" s="8">
        <v>309.62721732587602</v>
      </c>
      <c r="F28" s="8">
        <v>4.9396720350584804</v>
      </c>
      <c r="G28" s="8">
        <v>641.84798216172499</v>
      </c>
      <c r="H28" s="8">
        <v>661.21895599047696</v>
      </c>
      <c r="L28" s="8">
        <v>1907</v>
      </c>
      <c r="M28" s="8">
        <v>1409439</v>
      </c>
      <c r="N28" s="8">
        <v>500</v>
      </c>
      <c r="O28" s="6">
        <v>0.420208704504963</v>
      </c>
      <c r="P28" s="8">
        <v>1000</v>
      </c>
      <c r="Q28" s="6">
        <v>0.38432171035886997</v>
      </c>
      <c r="R28" s="8">
        <v>250</v>
      </c>
      <c r="S28" s="6">
        <v>0.127004326800713</v>
      </c>
    </row>
    <row r="29" spans="1:23" x14ac:dyDescent="0.25">
      <c r="A29" s="3" t="s">
        <v>40</v>
      </c>
      <c r="B29" s="6" t="s">
        <v>8</v>
      </c>
      <c r="C29" s="8">
        <v>3903</v>
      </c>
      <c r="D29" s="8">
        <v>3.1923776582116301</v>
      </c>
      <c r="E29" s="8">
        <v>2.5219526035859499</v>
      </c>
      <c r="F29" s="8">
        <v>4.03680382557089E-2</v>
      </c>
      <c r="G29" s="8">
        <v>3.1132258231283001</v>
      </c>
      <c r="H29" s="8">
        <v>3.2715294932949601</v>
      </c>
      <c r="L29" s="8">
        <v>7199</v>
      </c>
      <c r="M29" s="8">
        <v>1412299</v>
      </c>
      <c r="N29" s="8">
        <v>2</v>
      </c>
      <c r="O29" s="6">
        <v>0.34819369715603399</v>
      </c>
      <c r="P29" s="8">
        <v>1</v>
      </c>
      <c r="Q29" s="6">
        <v>0.21060722521137601</v>
      </c>
      <c r="R29" s="8">
        <v>5</v>
      </c>
      <c r="S29" s="6">
        <v>0.12913143735588001</v>
      </c>
      <c r="T29" s="8">
        <v>3</v>
      </c>
      <c r="U29" s="6">
        <v>0.120932615936459</v>
      </c>
      <c r="V29" s="8">
        <v>10</v>
      </c>
      <c r="W29" s="6">
        <v>6.1747373815014099E-2</v>
      </c>
    </row>
    <row r="30" spans="1:23" x14ac:dyDescent="0.25">
      <c r="A30" s="3" t="s">
        <v>48</v>
      </c>
      <c r="B30" s="6" t="s">
        <v>8</v>
      </c>
      <c r="C30" s="8">
        <v>3892</v>
      </c>
      <c r="D30" s="8">
        <v>13.5348150051387</v>
      </c>
      <c r="E30" s="8">
        <v>8.7870818327907507</v>
      </c>
      <c r="F30" s="8">
        <v>0.14085045528648199</v>
      </c>
      <c r="G30" s="8">
        <v>13.258641762891299</v>
      </c>
      <c r="H30" s="8">
        <v>13.8109882473862</v>
      </c>
      <c r="L30" s="8">
        <v>221</v>
      </c>
      <c r="M30" s="8">
        <v>1412416</v>
      </c>
      <c r="N30" s="8">
        <v>10</v>
      </c>
      <c r="O30" s="6">
        <v>0.24743062692703</v>
      </c>
      <c r="P30" s="8">
        <v>20</v>
      </c>
      <c r="Q30" s="6">
        <v>0.18216855087358699</v>
      </c>
      <c r="R30" s="8">
        <v>12</v>
      </c>
      <c r="S30" s="6">
        <v>7.5025693730729703E-2</v>
      </c>
      <c r="T30" s="8">
        <v>4</v>
      </c>
      <c r="U30" s="6">
        <v>7.0657759506680407E-2</v>
      </c>
      <c r="V30" s="8">
        <v>16</v>
      </c>
      <c r="W30" s="6">
        <v>6.7317574511819106E-2</v>
      </c>
    </row>
    <row r="31" spans="1:23" x14ac:dyDescent="0.25">
      <c r="A31" s="3" t="s">
        <v>73</v>
      </c>
      <c r="B31" s="6" t="s">
        <v>8</v>
      </c>
      <c r="C31" s="8">
        <v>3640</v>
      </c>
      <c r="D31" s="8">
        <v>855.09780219780203</v>
      </c>
      <c r="E31" s="8">
        <v>315.32925218830002</v>
      </c>
      <c r="F31" s="8">
        <v>5.22653146191875</v>
      </c>
      <c r="G31" s="8">
        <v>844.84985421204306</v>
      </c>
      <c r="H31" s="8">
        <v>865.34575018356099</v>
      </c>
      <c r="L31" s="8">
        <v>326</v>
      </c>
      <c r="M31" s="8">
        <v>1412176</v>
      </c>
      <c r="N31" s="8">
        <v>1000</v>
      </c>
      <c r="O31" s="6">
        <v>0.39532967032966998</v>
      </c>
      <c r="P31" s="8">
        <v>800</v>
      </c>
      <c r="Q31" s="6">
        <v>6.1263736263736303E-2</v>
      </c>
      <c r="R31" s="8">
        <v>700</v>
      </c>
      <c r="S31" s="6">
        <v>5.3296703296703302E-2</v>
      </c>
    </row>
    <row r="32" spans="1:23" x14ac:dyDescent="0.25">
      <c r="A32" s="3" t="s">
        <v>12</v>
      </c>
      <c r="B32" s="6" t="s">
        <v>3</v>
      </c>
      <c r="C32" s="8">
        <v>3634</v>
      </c>
      <c r="D32" s="8">
        <v>13.0208035222895</v>
      </c>
      <c r="E32" s="8">
        <v>15.705173734813</v>
      </c>
      <c r="F32" s="8">
        <v>0.26052552728844303</v>
      </c>
      <c r="G32" s="8">
        <v>12.5099767776181</v>
      </c>
      <c r="H32" s="8">
        <v>13.5316302669608</v>
      </c>
      <c r="L32" s="8">
        <v>19</v>
      </c>
      <c r="M32" s="8">
        <v>1411869</v>
      </c>
      <c r="N32" s="8">
        <v>10</v>
      </c>
      <c r="O32" s="6">
        <v>0.33489268024215701</v>
      </c>
      <c r="P32" s="8">
        <v>5</v>
      </c>
      <c r="Q32" s="6">
        <v>0.27738029719317597</v>
      </c>
      <c r="R32" s="8">
        <v>20</v>
      </c>
      <c r="S32" s="6">
        <v>0.13346175013758901</v>
      </c>
    </row>
    <row r="33" spans="1:23" x14ac:dyDescent="0.25">
      <c r="A33" s="3" t="s">
        <v>51</v>
      </c>
      <c r="B33" s="6" t="s">
        <v>179</v>
      </c>
      <c r="C33" s="8">
        <v>3556</v>
      </c>
      <c r="D33" s="8">
        <v>15.9062710911136</v>
      </c>
      <c r="E33" s="8">
        <v>10.689451537121201</v>
      </c>
      <c r="F33" s="8">
        <v>0.179256348922226</v>
      </c>
      <c r="G33" s="8">
        <v>15.5547932987657</v>
      </c>
      <c r="H33" s="8">
        <v>16.257748883461499</v>
      </c>
      <c r="L33" s="8">
        <v>472</v>
      </c>
      <c r="M33" s="8">
        <v>1411601</v>
      </c>
      <c r="N33" s="8">
        <v>10</v>
      </c>
      <c r="O33" s="6">
        <v>0.27784026996625399</v>
      </c>
      <c r="P33" s="8">
        <v>30</v>
      </c>
      <c r="Q33" s="6">
        <v>0.21766029246344201</v>
      </c>
      <c r="R33" s="8">
        <v>20</v>
      </c>
      <c r="S33" s="6">
        <v>0.150731158605174</v>
      </c>
      <c r="T33" s="8">
        <v>5</v>
      </c>
      <c r="U33" s="6">
        <v>8.9988751406074194E-2</v>
      </c>
    </row>
    <row r="34" spans="1:23" x14ac:dyDescent="0.25">
      <c r="A34" s="3" t="s">
        <v>92</v>
      </c>
      <c r="B34" s="6" t="s">
        <v>8</v>
      </c>
      <c r="C34" s="8">
        <v>3050</v>
      </c>
      <c r="D34" s="8">
        <v>15.531311475409799</v>
      </c>
      <c r="E34" s="8">
        <v>4.88930465585271</v>
      </c>
      <c r="F34" s="8">
        <v>8.8531368929356896E-2</v>
      </c>
      <c r="G34" s="8">
        <v>15.357723146227</v>
      </c>
      <c r="H34" s="8">
        <v>15.704899804592699</v>
      </c>
      <c r="L34" s="8">
        <v>255</v>
      </c>
      <c r="M34" s="8">
        <v>1409603</v>
      </c>
      <c r="N34" s="8">
        <v>15</v>
      </c>
      <c r="O34" s="6">
        <v>0.61180327868852502</v>
      </c>
      <c r="P34" s="8">
        <v>17.5</v>
      </c>
      <c r="Q34" s="6">
        <v>0.29311475409836102</v>
      </c>
    </row>
    <row r="35" spans="1:23" x14ac:dyDescent="0.25">
      <c r="A35" s="3" t="s">
        <v>62</v>
      </c>
      <c r="B35" s="6" t="s">
        <v>3</v>
      </c>
      <c r="C35" s="8">
        <v>2790</v>
      </c>
      <c r="D35" s="8">
        <v>34.200842293906803</v>
      </c>
      <c r="E35" s="8">
        <v>139.755913213231</v>
      </c>
      <c r="F35" s="8">
        <v>2.6458674938486699</v>
      </c>
      <c r="G35" s="8">
        <v>29.012787426392499</v>
      </c>
      <c r="H35" s="8">
        <v>39.388897161421099</v>
      </c>
      <c r="L35" s="8">
        <v>2147</v>
      </c>
      <c r="M35" s="8">
        <v>1409068</v>
      </c>
      <c r="N35" s="8">
        <v>4</v>
      </c>
      <c r="O35" s="6">
        <v>0.34265232974910398</v>
      </c>
      <c r="P35" s="8">
        <v>8</v>
      </c>
      <c r="Q35" s="6">
        <v>0.29784946236559101</v>
      </c>
      <c r="R35" s="8">
        <v>12</v>
      </c>
      <c r="S35" s="6">
        <v>9.4623655913978505E-2</v>
      </c>
      <c r="T35" s="8">
        <v>10</v>
      </c>
      <c r="U35" s="6">
        <v>5.5913978494623699E-2</v>
      </c>
    </row>
    <row r="36" spans="1:23" x14ac:dyDescent="0.25">
      <c r="A36" s="3" t="s">
        <v>44</v>
      </c>
      <c r="B36" s="6" t="s">
        <v>8</v>
      </c>
      <c r="C36" s="8">
        <v>2787</v>
      </c>
      <c r="D36" s="8">
        <v>16.511840688912802</v>
      </c>
      <c r="E36" s="8">
        <v>13.870943775108699</v>
      </c>
      <c r="F36" s="8">
        <v>0.26274685538584802</v>
      </c>
      <c r="G36" s="8">
        <v>15.996642652145299</v>
      </c>
      <c r="H36" s="8">
        <v>17.027038725680299</v>
      </c>
      <c r="L36" s="8">
        <v>6101</v>
      </c>
      <c r="M36" s="8">
        <v>1412304</v>
      </c>
      <c r="N36" s="8">
        <v>15</v>
      </c>
      <c r="O36" s="6">
        <v>0.57768209544312898</v>
      </c>
      <c r="P36" s="8">
        <v>17.5</v>
      </c>
      <c r="Q36" s="6">
        <v>0.237531395766057</v>
      </c>
    </row>
    <row r="37" spans="1:23" x14ac:dyDescent="0.25">
      <c r="A37" s="3" t="s">
        <v>55</v>
      </c>
      <c r="B37" s="6" t="s">
        <v>3</v>
      </c>
      <c r="C37" s="8">
        <v>2681</v>
      </c>
      <c r="D37" s="8">
        <v>56.029466616934002</v>
      </c>
      <c r="E37" s="8">
        <v>34.823160247218503</v>
      </c>
      <c r="F37" s="8">
        <v>0.67254256262827605</v>
      </c>
      <c r="G37" s="8">
        <v>54.710712277638898</v>
      </c>
      <c r="H37" s="8">
        <v>57.348220956229099</v>
      </c>
      <c r="L37" s="8">
        <v>6440</v>
      </c>
      <c r="M37" s="8">
        <v>1411886</v>
      </c>
      <c r="N37" s="8">
        <v>40</v>
      </c>
      <c r="O37" s="6">
        <v>0.51771726967549403</v>
      </c>
      <c r="P37" s="8">
        <v>80</v>
      </c>
      <c r="Q37" s="6">
        <v>0.16187989556135801</v>
      </c>
      <c r="R37" s="8">
        <v>100</v>
      </c>
      <c r="S37" s="6">
        <v>0.107422603506154</v>
      </c>
      <c r="T37" s="8">
        <v>20</v>
      </c>
      <c r="U37" s="6">
        <v>9.9962700484893696E-2</v>
      </c>
    </row>
    <row r="38" spans="1:23" x14ac:dyDescent="0.25">
      <c r="A38" s="3" t="s">
        <v>52</v>
      </c>
      <c r="B38" s="6" t="s">
        <v>182</v>
      </c>
      <c r="C38" s="8">
        <v>2665</v>
      </c>
      <c r="D38" s="8">
        <v>3.24046904315197</v>
      </c>
      <c r="E38" s="8">
        <v>4.7623199292723699</v>
      </c>
      <c r="F38" s="8">
        <v>9.2250761745803295E-2</v>
      </c>
      <c r="G38" s="8">
        <v>3.0595787489801798</v>
      </c>
      <c r="H38" s="8">
        <v>3.4213593373237599</v>
      </c>
      <c r="L38" s="8">
        <v>2358</v>
      </c>
      <c r="M38" s="8">
        <v>1410321</v>
      </c>
      <c r="N38" s="8">
        <v>2</v>
      </c>
      <c r="O38" s="6">
        <v>0.22626641651031901</v>
      </c>
      <c r="P38" s="8">
        <v>3</v>
      </c>
      <c r="Q38" s="6">
        <v>0.11031894934333999</v>
      </c>
      <c r="R38" s="8">
        <v>4</v>
      </c>
      <c r="S38" s="6">
        <v>8.0300187617260793E-2</v>
      </c>
      <c r="T38" s="8">
        <v>1</v>
      </c>
      <c r="U38" s="6">
        <v>7.9174484052532801E-2</v>
      </c>
    </row>
    <row r="39" spans="1:23" x14ac:dyDescent="0.25">
      <c r="A39" s="3" t="s">
        <v>56</v>
      </c>
      <c r="B39" s="6" t="s">
        <v>8</v>
      </c>
      <c r="C39" s="8">
        <v>2643</v>
      </c>
      <c r="D39" s="8">
        <v>1796.3794930003801</v>
      </c>
      <c r="E39" s="8">
        <v>405.530585037246</v>
      </c>
      <c r="F39" s="8">
        <v>7.8881476773728103</v>
      </c>
      <c r="G39" s="8">
        <v>1780.9119269939199</v>
      </c>
      <c r="H39" s="8">
        <v>1811.84705900683</v>
      </c>
      <c r="L39" s="8">
        <v>142</v>
      </c>
      <c r="M39" s="8">
        <v>1411567</v>
      </c>
      <c r="N39" s="8">
        <v>2000</v>
      </c>
      <c r="O39" s="6">
        <v>0.79757850926976903</v>
      </c>
      <c r="P39" s="8">
        <v>1000</v>
      </c>
      <c r="Q39" s="6">
        <v>0.20090805902383699</v>
      </c>
    </row>
    <row r="40" spans="1:23" x14ac:dyDescent="0.25">
      <c r="A40" s="3" t="s">
        <v>63</v>
      </c>
      <c r="B40" s="6" t="s">
        <v>5</v>
      </c>
      <c r="C40" s="8">
        <v>2633</v>
      </c>
      <c r="D40" s="8">
        <v>0.19214090391188801</v>
      </c>
      <c r="E40" s="8">
        <v>0.28501707857206399</v>
      </c>
      <c r="F40" s="8">
        <v>5.5545061849375001E-3</v>
      </c>
      <c r="G40" s="8">
        <v>0.18124926699723401</v>
      </c>
      <c r="H40" s="8">
        <v>0.20303254082654101</v>
      </c>
      <c r="L40" s="8">
        <v>3448</v>
      </c>
      <c r="M40" s="8">
        <v>1408181</v>
      </c>
      <c r="N40" s="8">
        <v>0.1</v>
      </c>
      <c r="O40" s="6">
        <v>0.168628940372199</v>
      </c>
      <c r="P40" s="8">
        <v>0.05</v>
      </c>
      <c r="Q40" s="6">
        <v>0.112419293581466</v>
      </c>
      <c r="R40" s="8">
        <v>0.2</v>
      </c>
      <c r="S40" s="6">
        <v>9.3049753133308002E-2</v>
      </c>
      <c r="T40" s="8">
        <v>0.08</v>
      </c>
      <c r="U40" s="6">
        <v>7.1781238131409006E-2</v>
      </c>
      <c r="V40" s="8">
        <v>0.15</v>
      </c>
      <c r="W40" s="6">
        <v>6.6084314470186103E-2</v>
      </c>
    </row>
    <row r="41" spans="1:23" x14ac:dyDescent="0.25">
      <c r="A41" s="3" t="s">
        <v>67</v>
      </c>
      <c r="B41" s="6" t="s">
        <v>28</v>
      </c>
      <c r="C41" s="8">
        <v>2396</v>
      </c>
      <c r="D41" s="8">
        <v>3.0725166944908202</v>
      </c>
      <c r="E41" s="8">
        <v>6.07497283770424</v>
      </c>
      <c r="F41" s="8">
        <v>0.12410833051824199</v>
      </c>
      <c r="G41" s="8">
        <v>2.8291459475423499</v>
      </c>
      <c r="H41" s="8">
        <v>3.31588744143929</v>
      </c>
      <c r="L41" s="8">
        <v>401</v>
      </c>
      <c r="M41" s="8">
        <v>1412134</v>
      </c>
      <c r="N41" s="8">
        <v>3</v>
      </c>
      <c r="O41" s="6">
        <v>0.96285475792988295</v>
      </c>
    </row>
    <row r="42" spans="1:23" x14ac:dyDescent="0.25">
      <c r="A42" s="3" t="s">
        <v>57</v>
      </c>
      <c r="B42" s="6" t="s">
        <v>8</v>
      </c>
      <c r="C42" s="8">
        <v>2377</v>
      </c>
      <c r="D42" s="8">
        <v>385.44383676903698</v>
      </c>
      <c r="E42" s="8">
        <v>52.5901372769491</v>
      </c>
      <c r="F42" s="8">
        <v>1.07867276515653</v>
      </c>
      <c r="G42" s="8">
        <v>383.32860038546102</v>
      </c>
      <c r="H42" s="8">
        <v>387.55907315261197</v>
      </c>
      <c r="L42" s="8">
        <v>247</v>
      </c>
      <c r="M42" s="8">
        <v>1412359</v>
      </c>
      <c r="N42" s="8">
        <v>400</v>
      </c>
      <c r="O42" s="6">
        <v>0.92511569204880095</v>
      </c>
      <c r="P42" s="8">
        <v>200</v>
      </c>
      <c r="Q42" s="6">
        <v>7.2360117795540593E-2</v>
      </c>
    </row>
    <row r="43" spans="1:23" x14ac:dyDescent="0.25">
      <c r="A43" s="3" t="s">
        <v>61</v>
      </c>
      <c r="B43" s="6" t="s">
        <v>8</v>
      </c>
      <c r="C43" s="8">
        <v>2306</v>
      </c>
      <c r="D43" s="8">
        <v>93.545967042497793</v>
      </c>
      <c r="E43" s="8">
        <v>49.004261302570697</v>
      </c>
      <c r="F43" s="8">
        <v>1.0204792901889399</v>
      </c>
      <c r="G43" s="8">
        <v>91.544814493972794</v>
      </c>
      <c r="H43" s="8">
        <v>95.547119591022906</v>
      </c>
      <c r="L43" s="8">
        <v>757</v>
      </c>
      <c r="M43" s="8">
        <v>1412388</v>
      </c>
      <c r="N43" s="8">
        <v>80</v>
      </c>
      <c r="O43" s="6">
        <v>0.81873373807458805</v>
      </c>
    </row>
    <row r="44" spans="1:23" x14ac:dyDescent="0.25">
      <c r="A44" s="3" t="s">
        <v>60</v>
      </c>
      <c r="B44" s="6" t="s">
        <v>5</v>
      </c>
      <c r="C44" s="8">
        <v>2147</v>
      </c>
      <c r="D44" s="8">
        <v>5.1952957615277101E-2</v>
      </c>
      <c r="E44" s="8">
        <v>0.181876608634193</v>
      </c>
      <c r="F44" s="8">
        <v>3.9251912794758103E-3</v>
      </c>
      <c r="G44" s="8">
        <v>4.4255386655022398E-2</v>
      </c>
      <c r="H44" s="8">
        <v>5.96505285755317E-2</v>
      </c>
      <c r="L44" s="8">
        <v>2364</v>
      </c>
      <c r="M44" s="8">
        <v>1410107</v>
      </c>
      <c r="N44" s="8">
        <v>0.02</v>
      </c>
      <c r="O44" s="6">
        <v>0.25430833721471802</v>
      </c>
      <c r="P44" s="8">
        <v>0.04</v>
      </c>
      <c r="Q44" s="6">
        <v>0.21099208197484901</v>
      </c>
      <c r="R44" s="8">
        <v>0.03</v>
      </c>
      <c r="S44" s="6">
        <v>0.103400093153237</v>
      </c>
      <c r="T44" s="8">
        <v>0.06</v>
      </c>
      <c r="U44" s="6">
        <v>8.7564042850488993E-2</v>
      </c>
      <c r="V44" s="8">
        <v>0.01</v>
      </c>
      <c r="W44" s="6">
        <v>8.3837913367489497E-2</v>
      </c>
    </row>
    <row r="45" spans="1:23" x14ac:dyDescent="0.25">
      <c r="A45" s="3" t="s">
        <v>59</v>
      </c>
      <c r="B45" s="6" t="s">
        <v>8</v>
      </c>
      <c r="C45" s="8">
        <v>2144</v>
      </c>
      <c r="D45" s="8">
        <v>107.027285447761</v>
      </c>
      <c r="E45" s="8">
        <v>157.21004931343799</v>
      </c>
      <c r="F45" s="8">
        <v>3.39521994464919</v>
      </c>
      <c r="G45" s="8">
        <v>100.369019596059</v>
      </c>
      <c r="H45" s="8">
        <v>113.685551299464</v>
      </c>
      <c r="L45" s="8">
        <v>1393</v>
      </c>
      <c r="M45" s="8">
        <v>1411916</v>
      </c>
      <c r="N45" s="8">
        <v>50</v>
      </c>
      <c r="O45" s="6">
        <v>0.176305970149254</v>
      </c>
      <c r="P45" s="8">
        <v>20</v>
      </c>
      <c r="Q45" s="6">
        <v>0.129664179104478</v>
      </c>
      <c r="R45" s="8">
        <v>10</v>
      </c>
      <c r="S45" s="6">
        <v>8.9085820895522402E-2</v>
      </c>
      <c r="T45" s="8">
        <v>30</v>
      </c>
      <c r="U45" s="6">
        <v>5.83022388059702E-2</v>
      </c>
      <c r="V45" s="8">
        <v>250</v>
      </c>
      <c r="W45" s="6">
        <v>5.5970149253731297E-2</v>
      </c>
    </row>
    <row r="46" spans="1:23" x14ac:dyDescent="0.25">
      <c r="A46" s="3" t="s">
        <v>53</v>
      </c>
      <c r="B46" s="6" t="s">
        <v>8</v>
      </c>
      <c r="C46" s="8">
        <v>2124</v>
      </c>
      <c r="D46" s="8">
        <v>6.1569209039548003</v>
      </c>
      <c r="E46" s="8">
        <v>5.0664156211016396</v>
      </c>
      <c r="F46" s="8">
        <v>0.109931855381243</v>
      </c>
      <c r="G46" s="8">
        <v>5.94133563406315</v>
      </c>
      <c r="H46" s="8">
        <v>6.3725061738464603</v>
      </c>
      <c r="L46" s="8">
        <v>1714</v>
      </c>
      <c r="M46" s="8">
        <v>1409666</v>
      </c>
      <c r="N46" s="8">
        <v>4</v>
      </c>
      <c r="O46" s="6">
        <v>0.29849340866289997</v>
      </c>
      <c r="P46" s="8">
        <v>2</v>
      </c>
      <c r="Q46" s="6">
        <v>0.27259887005649702</v>
      </c>
      <c r="R46" s="8">
        <v>10</v>
      </c>
      <c r="S46" s="6">
        <v>9.8399246704331506E-2</v>
      </c>
      <c r="T46" s="8">
        <v>6</v>
      </c>
      <c r="U46" s="6">
        <v>8.3333333333333301E-2</v>
      </c>
    </row>
    <row r="47" spans="1:23" x14ac:dyDescent="0.25">
      <c r="A47" s="3" t="s">
        <v>64</v>
      </c>
      <c r="B47" s="6" t="s">
        <v>8</v>
      </c>
      <c r="C47" s="8">
        <v>2060</v>
      </c>
      <c r="D47" s="8">
        <v>27.95</v>
      </c>
      <c r="E47" s="8">
        <v>33.751102009242203</v>
      </c>
      <c r="F47" s="8">
        <v>0.74362562575580604</v>
      </c>
      <c r="G47" s="8">
        <v>26.491664126374001</v>
      </c>
      <c r="H47" s="8">
        <v>29.408335873626001</v>
      </c>
      <c r="L47" s="8">
        <v>141</v>
      </c>
      <c r="M47" s="8">
        <v>1411815</v>
      </c>
      <c r="N47" s="8">
        <v>25</v>
      </c>
      <c r="O47" s="6">
        <v>0.353883495145631</v>
      </c>
      <c r="P47" s="8">
        <v>10</v>
      </c>
      <c r="Q47" s="6">
        <v>0.20825242718446599</v>
      </c>
      <c r="R47" s="8">
        <v>20</v>
      </c>
      <c r="S47" s="6">
        <v>0.103883495145631</v>
      </c>
      <c r="T47" s="8">
        <v>50</v>
      </c>
      <c r="U47" s="6">
        <v>9.1747572815534001E-2</v>
      </c>
      <c r="V47" s="8">
        <v>5</v>
      </c>
      <c r="W47" s="6">
        <v>6.4077669902912596E-2</v>
      </c>
    </row>
    <row r="48" spans="1:23" x14ac:dyDescent="0.25">
      <c r="A48" s="3" t="s">
        <v>54</v>
      </c>
      <c r="B48" s="6" t="s">
        <v>8</v>
      </c>
      <c r="C48" s="8">
        <v>1971</v>
      </c>
      <c r="D48" s="8">
        <v>2.1651445966514502</v>
      </c>
      <c r="E48" s="8">
        <v>1.2483482353272499</v>
      </c>
      <c r="F48" s="8">
        <v>2.81185187956552E-2</v>
      </c>
      <c r="G48" s="8">
        <v>2.1099994661556698</v>
      </c>
      <c r="H48" s="8">
        <v>2.2202897271472199</v>
      </c>
      <c r="L48" s="8">
        <v>1707</v>
      </c>
      <c r="M48" s="8">
        <v>1411168</v>
      </c>
      <c r="N48" s="8">
        <v>1</v>
      </c>
      <c r="O48" s="6">
        <v>0.341958396752917</v>
      </c>
      <c r="P48" s="8">
        <v>2.5</v>
      </c>
      <c r="Q48" s="6">
        <v>0.31202435312024401</v>
      </c>
      <c r="R48" s="8">
        <v>2</v>
      </c>
      <c r="S48" s="6">
        <v>0.165905631659056</v>
      </c>
      <c r="T48" s="8">
        <v>5</v>
      </c>
      <c r="U48" s="6">
        <v>0.101471334348047</v>
      </c>
      <c r="V48" s="8">
        <v>3</v>
      </c>
      <c r="W48" s="6">
        <v>5.0735667174023301E-2</v>
      </c>
    </row>
    <row r="49" spans="1:23" x14ac:dyDescent="0.25">
      <c r="A49" s="3" t="s">
        <v>68</v>
      </c>
      <c r="B49" s="6" t="s">
        <v>8</v>
      </c>
      <c r="C49" s="8">
        <v>1895</v>
      </c>
      <c r="D49" s="8">
        <v>33.756992084432703</v>
      </c>
      <c r="E49" s="8">
        <v>28.438946487619798</v>
      </c>
      <c r="F49" s="8">
        <v>0.65329434198491299</v>
      </c>
      <c r="G49" s="8">
        <v>32.475740789141298</v>
      </c>
      <c r="H49" s="8">
        <v>35.0382433797242</v>
      </c>
      <c r="L49" s="8">
        <v>26</v>
      </c>
      <c r="M49" s="8">
        <v>1409363</v>
      </c>
      <c r="N49" s="8">
        <v>20</v>
      </c>
      <c r="O49" s="6">
        <v>0.47229551451187302</v>
      </c>
      <c r="P49" s="8">
        <v>10</v>
      </c>
      <c r="Q49" s="6">
        <v>0.170448548812665</v>
      </c>
      <c r="R49" s="8">
        <v>40</v>
      </c>
      <c r="S49" s="6">
        <v>0.113456464379947</v>
      </c>
      <c r="T49" s="8">
        <v>80</v>
      </c>
      <c r="U49" s="6">
        <v>9.1820580474933994E-2</v>
      </c>
      <c r="V49" s="8">
        <v>100</v>
      </c>
      <c r="W49" s="6">
        <v>6.0686015831134602E-2</v>
      </c>
    </row>
    <row r="50" spans="1:23" x14ac:dyDescent="0.25">
      <c r="A50" s="3" t="s">
        <v>74</v>
      </c>
      <c r="B50" s="6" t="s">
        <v>8</v>
      </c>
      <c r="C50" s="8">
        <v>1847</v>
      </c>
      <c r="D50" s="8">
        <v>997.72874932322702</v>
      </c>
      <c r="E50" s="8">
        <v>29.230350359334501</v>
      </c>
      <c r="F50" s="8">
        <v>0.680143533264565</v>
      </c>
      <c r="G50" s="8">
        <v>996.39481883340397</v>
      </c>
      <c r="H50" s="8">
        <v>999.06267981304995</v>
      </c>
      <c r="L50" s="8">
        <v>6600</v>
      </c>
      <c r="M50" s="8">
        <v>1412418</v>
      </c>
      <c r="N50" s="8">
        <v>1000</v>
      </c>
      <c r="O50" s="6">
        <v>0.99350297780184105</v>
      </c>
    </row>
    <row r="51" spans="1:23" x14ac:dyDescent="0.25">
      <c r="A51" s="3" t="s">
        <v>72</v>
      </c>
      <c r="B51" s="6" t="s">
        <v>203</v>
      </c>
      <c r="C51" s="8">
        <v>1758</v>
      </c>
      <c r="D51" s="8">
        <v>4.0699658703071702</v>
      </c>
      <c r="E51" s="8">
        <v>2.4238421826827299</v>
      </c>
      <c r="F51" s="8">
        <v>5.7808926403045198E-2</v>
      </c>
      <c r="G51" s="8">
        <v>3.9565844399371599</v>
      </c>
      <c r="H51" s="8">
        <v>4.1833473006771804</v>
      </c>
      <c r="L51" s="8">
        <v>1616</v>
      </c>
      <c r="M51" s="8">
        <v>1411911</v>
      </c>
      <c r="N51" s="8">
        <v>2</v>
      </c>
      <c r="O51" s="6">
        <v>0.37315130830489202</v>
      </c>
      <c r="P51" s="8">
        <v>4</v>
      </c>
      <c r="Q51" s="6">
        <v>0.22298065984072801</v>
      </c>
      <c r="R51" s="8">
        <v>5</v>
      </c>
      <c r="S51" s="6">
        <v>0.11660978384527899</v>
      </c>
      <c r="T51" s="8">
        <v>6</v>
      </c>
      <c r="U51" s="6">
        <v>9.5563139931740607E-2</v>
      </c>
      <c r="V51" s="8">
        <v>3</v>
      </c>
      <c r="W51" s="6">
        <v>6.5984072810011396E-2</v>
      </c>
    </row>
    <row r="52" spans="1:23" x14ac:dyDescent="0.25">
      <c r="A52" s="3" t="s">
        <v>77</v>
      </c>
      <c r="B52" s="6" t="s">
        <v>8</v>
      </c>
      <c r="C52" s="8">
        <v>1621</v>
      </c>
      <c r="D52" s="8">
        <v>502.40653917334998</v>
      </c>
      <c r="E52" s="8">
        <v>112.29814013687199</v>
      </c>
      <c r="F52" s="8">
        <v>2.7892089890907199</v>
      </c>
      <c r="G52" s="8">
        <v>496.93570763172499</v>
      </c>
      <c r="H52" s="8">
        <v>507.87737071497401</v>
      </c>
      <c r="L52" s="8">
        <v>1085</v>
      </c>
      <c r="M52" s="8">
        <v>1411929</v>
      </c>
      <c r="N52" s="8">
        <v>500</v>
      </c>
      <c r="O52" s="6">
        <v>0.99753238741517603</v>
      </c>
    </row>
    <row r="53" spans="1:23" x14ac:dyDescent="0.25">
      <c r="A53" s="3" t="s">
        <v>65</v>
      </c>
      <c r="B53" s="6" t="s">
        <v>8</v>
      </c>
      <c r="C53" s="8">
        <v>1589</v>
      </c>
      <c r="D53" s="8">
        <v>1245.68911264946</v>
      </c>
      <c r="E53" s="8">
        <v>446.95863530767701</v>
      </c>
      <c r="F53" s="8">
        <v>11.212575586147899</v>
      </c>
      <c r="G53" s="8">
        <v>1223.6961267003301</v>
      </c>
      <c r="H53" s="8">
        <v>1267.6820985986001</v>
      </c>
      <c r="L53" s="8">
        <v>1048</v>
      </c>
      <c r="M53" s="8">
        <v>1411467</v>
      </c>
      <c r="N53" s="8">
        <v>1000</v>
      </c>
      <c r="O53" s="6">
        <v>0.745122718691001</v>
      </c>
      <c r="P53" s="8">
        <v>2000</v>
      </c>
      <c r="Q53" s="6">
        <v>0.24166142227816201</v>
      </c>
    </row>
    <row r="54" spans="1:23" x14ac:dyDescent="0.25">
      <c r="A54" s="3" t="s">
        <v>110</v>
      </c>
      <c r="B54" s="6" t="s">
        <v>179</v>
      </c>
      <c r="C54" s="8">
        <v>1582</v>
      </c>
      <c r="D54" s="8">
        <v>20.5</v>
      </c>
      <c r="E54" s="8">
        <v>17.237183452021199</v>
      </c>
      <c r="F54" s="8">
        <v>0.43337421119290898</v>
      </c>
      <c r="G54" s="8">
        <v>19.649952214673</v>
      </c>
      <c r="H54" s="8">
        <v>21.350047785327</v>
      </c>
      <c r="L54" s="8">
        <v>3</v>
      </c>
      <c r="M54" s="8">
        <v>1407499</v>
      </c>
      <c r="N54" s="8">
        <v>20</v>
      </c>
      <c r="O54" s="6">
        <v>0.55752212389380496</v>
      </c>
      <c r="P54" s="8">
        <v>10</v>
      </c>
      <c r="Q54" s="6">
        <v>0.17193426042983601</v>
      </c>
      <c r="R54" s="8">
        <v>30</v>
      </c>
      <c r="S54" s="6">
        <v>7.7117572692793901E-2</v>
      </c>
      <c r="T54" s="8">
        <v>40</v>
      </c>
      <c r="U54" s="6">
        <v>5.8154235145385598E-2</v>
      </c>
    </row>
    <row r="55" spans="1:23" x14ac:dyDescent="0.25">
      <c r="A55" s="3" t="s">
        <v>15</v>
      </c>
      <c r="B55" s="6" t="s">
        <v>4</v>
      </c>
      <c r="C55" s="8">
        <v>1550</v>
      </c>
      <c r="D55" s="8">
        <v>0.68912903225806499</v>
      </c>
      <c r="E55" s="8">
        <v>0.34048395681820298</v>
      </c>
      <c r="F55" s="8">
        <v>8.6483011514878298E-3</v>
      </c>
      <c r="G55" s="8">
        <v>0.67216543565079101</v>
      </c>
      <c r="H55" s="8">
        <v>0.70609262886533897</v>
      </c>
      <c r="L55" s="8">
        <v>4961</v>
      </c>
      <c r="M55" s="8">
        <v>1409079</v>
      </c>
      <c r="N55" s="8">
        <v>0.7</v>
      </c>
      <c r="O55" s="6">
        <v>0.314838709677419</v>
      </c>
      <c r="P55" s="8">
        <v>1</v>
      </c>
      <c r="Q55" s="6">
        <v>0.158064516129032</v>
      </c>
      <c r="R55" s="8">
        <v>0.5</v>
      </c>
      <c r="S55" s="6">
        <v>0.123870967741935</v>
      </c>
      <c r="T55" s="8">
        <v>0.4</v>
      </c>
      <c r="U55" s="6">
        <v>7.4838709677419402E-2</v>
      </c>
      <c r="V55" s="8">
        <v>0.8</v>
      </c>
      <c r="W55" s="6">
        <v>7.0322580645161295E-2</v>
      </c>
    </row>
    <row r="56" spans="1:23" x14ac:dyDescent="0.25">
      <c r="A56" s="3" t="s">
        <v>71</v>
      </c>
      <c r="B56" s="6" t="s">
        <v>179</v>
      </c>
      <c r="C56" s="8">
        <v>1517</v>
      </c>
      <c r="D56" s="8">
        <v>14.1381674357284</v>
      </c>
      <c r="E56" s="8">
        <v>11.5960182214413</v>
      </c>
      <c r="F56" s="8">
        <v>0.29772554485741698</v>
      </c>
      <c r="G56" s="8">
        <v>13.5541704517609</v>
      </c>
      <c r="H56" s="8">
        <v>14.722164419695901</v>
      </c>
      <c r="L56" s="8">
        <v>511</v>
      </c>
      <c r="M56" s="8">
        <v>1412393</v>
      </c>
      <c r="N56" s="8">
        <v>10</v>
      </c>
      <c r="O56" s="6">
        <v>0.25774555042847702</v>
      </c>
      <c r="P56" s="8">
        <v>30</v>
      </c>
      <c r="Q56" s="6">
        <v>0.173368490441661</v>
      </c>
      <c r="R56" s="8">
        <v>20</v>
      </c>
      <c r="S56" s="6">
        <v>0.13381674357284101</v>
      </c>
      <c r="T56" s="8">
        <v>5</v>
      </c>
      <c r="U56" s="6">
        <v>7.7785102175346094E-2</v>
      </c>
      <c r="V56" s="8">
        <v>3</v>
      </c>
      <c r="W56" s="6">
        <v>5.07580751483191E-2</v>
      </c>
    </row>
    <row r="57" spans="1:23" x14ac:dyDescent="0.25">
      <c r="A57" s="3" t="s">
        <v>78</v>
      </c>
      <c r="B57" s="6" t="s">
        <v>179</v>
      </c>
      <c r="C57" s="8">
        <v>1508</v>
      </c>
      <c r="D57" s="8">
        <v>4.7580039787798398</v>
      </c>
      <c r="E57" s="8">
        <v>3.11913176075113</v>
      </c>
      <c r="F57" s="8">
        <v>8.0321729311272502E-2</v>
      </c>
      <c r="G57" s="8">
        <v>4.6004499102153797</v>
      </c>
      <c r="H57" s="8">
        <v>4.9155580473442999</v>
      </c>
      <c r="L57" s="8">
        <v>1030</v>
      </c>
      <c r="M57" s="8">
        <v>1410075</v>
      </c>
      <c r="N57" s="8">
        <v>3.4</v>
      </c>
      <c r="O57" s="6">
        <v>0.208222811671088</v>
      </c>
      <c r="P57" s="8">
        <v>1.7</v>
      </c>
      <c r="Q57" s="6">
        <v>0.188328912466843</v>
      </c>
      <c r="R57" s="8">
        <v>5.0999999999999996</v>
      </c>
      <c r="S57" s="6">
        <v>0.16511936339522501</v>
      </c>
      <c r="T57" s="8">
        <v>6.8</v>
      </c>
      <c r="U57" s="6">
        <v>8.5543766578249303E-2</v>
      </c>
      <c r="V57" s="8">
        <v>10.199999999999999</v>
      </c>
      <c r="W57" s="6">
        <v>7.0954907161803693E-2</v>
      </c>
    </row>
    <row r="58" spans="1:23" x14ac:dyDescent="0.25">
      <c r="A58" s="3" t="s">
        <v>81</v>
      </c>
      <c r="B58" s="6" t="s">
        <v>28</v>
      </c>
      <c r="C58" s="8">
        <v>1429</v>
      </c>
      <c r="D58" s="8">
        <v>50.954828551434602</v>
      </c>
      <c r="E58" s="8">
        <v>31.697893419863099</v>
      </c>
      <c r="F58" s="8">
        <v>0.83852166191855004</v>
      </c>
      <c r="G58" s="8">
        <v>49.309964086183697</v>
      </c>
      <c r="H58" s="8">
        <v>52.599693016685499</v>
      </c>
      <c r="L58" s="8">
        <v>25</v>
      </c>
      <c r="M58" s="8">
        <v>1408379</v>
      </c>
      <c r="N58" s="8">
        <v>50</v>
      </c>
      <c r="O58" s="6">
        <v>0.17704688593421999</v>
      </c>
      <c r="P58" s="8">
        <v>12.5</v>
      </c>
      <c r="Q58" s="6">
        <v>0.15465360391882399</v>
      </c>
      <c r="R58" s="8">
        <v>100</v>
      </c>
      <c r="S58" s="6">
        <v>0.10006997900629799</v>
      </c>
      <c r="T58" s="8">
        <v>40</v>
      </c>
      <c r="U58" s="6">
        <v>6.3680895731280607E-2</v>
      </c>
      <c r="V58" s="8">
        <v>25</v>
      </c>
      <c r="W58" s="6">
        <v>5.8782365290412898E-2</v>
      </c>
    </row>
    <row r="59" spans="1:23" x14ac:dyDescent="0.25">
      <c r="A59" s="3" t="s">
        <v>82</v>
      </c>
      <c r="B59" s="6" t="s">
        <v>181</v>
      </c>
      <c r="C59" s="8">
        <v>1387</v>
      </c>
      <c r="D59" s="8">
        <v>3.4637418889689999</v>
      </c>
      <c r="E59" s="8">
        <v>3.0078260931022101</v>
      </c>
      <c r="F59" s="8">
        <v>8.0763381088431799E-2</v>
      </c>
      <c r="G59" s="8">
        <v>3.3053104173185899</v>
      </c>
      <c r="H59" s="8">
        <v>3.6221733606194002</v>
      </c>
      <c r="L59" s="8">
        <v>2374</v>
      </c>
      <c r="M59" s="8">
        <v>1410710</v>
      </c>
      <c r="N59" s="8">
        <v>2</v>
      </c>
      <c r="O59" s="6">
        <v>0.35328046142754099</v>
      </c>
      <c r="P59" s="8">
        <v>3</v>
      </c>
      <c r="Q59" s="6">
        <v>0.21989906272530599</v>
      </c>
      <c r="R59" s="8">
        <v>5</v>
      </c>
      <c r="S59" s="6">
        <v>0.100937274693583</v>
      </c>
      <c r="T59" s="8">
        <v>4</v>
      </c>
      <c r="U59" s="6">
        <v>9.2285508291276103E-2</v>
      </c>
      <c r="V59" s="8">
        <v>10</v>
      </c>
      <c r="W59" s="6">
        <v>5.9120403749098799E-2</v>
      </c>
    </row>
    <row r="60" spans="1:23" x14ac:dyDescent="0.25">
      <c r="A60" s="3" t="s">
        <v>66</v>
      </c>
      <c r="B60" s="6" t="s">
        <v>184</v>
      </c>
      <c r="C60" s="8">
        <v>1332</v>
      </c>
      <c r="D60" s="8">
        <v>43.297184684684701</v>
      </c>
      <c r="E60" s="8">
        <v>10.416789240383499</v>
      </c>
      <c r="F60" s="8">
        <v>0.28541826701539702</v>
      </c>
      <c r="G60" s="8">
        <v>42.737266762980397</v>
      </c>
      <c r="H60" s="8">
        <v>43.857102606388899</v>
      </c>
      <c r="L60" s="8">
        <v>2835</v>
      </c>
      <c r="M60" s="8">
        <v>1409557</v>
      </c>
      <c r="N60" s="8">
        <v>44.6</v>
      </c>
      <c r="O60" s="6">
        <v>0.85360360360360399</v>
      </c>
    </row>
    <row r="61" spans="1:23" x14ac:dyDescent="0.25">
      <c r="A61" s="3" t="s">
        <v>75</v>
      </c>
      <c r="B61" s="6" t="s">
        <v>184</v>
      </c>
      <c r="C61" s="8">
        <v>1194</v>
      </c>
      <c r="D61" s="8">
        <v>19.535175879396999</v>
      </c>
      <c r="E61" s="8">
        <v>3.3410528595711702</v>
      </c>
      <c r="F61" s="8">
        <v>9.66899160964972E-2</v>
      </c>
      <c r="G61" s="8">
        <v>19.345474989565801</v>
      </c>
      <c r="H61" s="8">
        <v>19.724876769228199</v>
      </c>
      <c r="L61" s="8">
        <v>2137</v>
      </c>
      <c r="M61" s="8">
        <v>1412131</v>
      </c>
      <c r="N61" s="8">
        <v>20</v>
      </c>
      <c r="O61" s="6">
        <v>0.92378559463986598</v>
      </c>
      <c r="P61" s="8">
        <v>10</v>
      </c>
      <c r="Q61" s="6">
        <v>6.3651591289782206E-2</v>
      </c>
    </row>
    <row r="62" spans="1:23" x14ac:dyDescent="0.25">
      <c r="A62" s="3" t="s">
        <v>91</v>
      </c>
      <c r="B62" s="6" t="s">
        <v>179</v>
      </c>
      <c r="C62" s="8">
        <v>1191</v>
      </c>
      <c r="D62" s="8">
        <v>10.199999999999999</v>
      </c>
      <c r="E62" s="8">
        <v>5.67483757587872</v>
      </c>
      <c r="F62" s="8">
        <v>0.16443624657521699</v>
      </c>
      <c r="G62" s="8">
        <v>9.87738329755339</v>
      </c>
      <c r="H62" s="8">
        <v>10.5226167024466</v>
      </c>
      <c r="L62" s="8">
        <v>825</v>
      </c>
      <c r="M62" s="8">
        <v>1412271</v>
      </c>
      <c r="N62" s="8">
        <v>10</v>
      </c>
      <c r="O62" s="6">
        <v>0.52812762384550804</v>
      </c>
      <c r="P62" s="8">
        <v>5</v>
      </c>
      <c r="Q62" s="6">
        <v>0.19311502938707001</v>
      </c>
      <c r="R62" s="8">
        <v>20</v>
      </c>
      <c r="S62" s="6">
        <v>6.6330814441645694E-2</v>
      </c>
    </row>
    <row r="63" spans="1:23" x14ac:dyDescent="0.25">
      <c r="A63" s="3" t="s">
        <v>88</v>
      </c>
      <c r="B63" s="6" t="s">
        <v>28</v>
      </c>
      <c r="C63" s="8">
        <v>1191</v>
      </c>
      <c r="D63" s="8">
        <v>3.7329353484466798</v>
      </c>
      <c r="E63" s="8">
        <v>10.8601590229324</v>
      </c>
      <c r="F63" s="8">
        <v>0.314688088084082</v>
      </c>
      <c r="G63" s="8">
        <v>3.1155311240655599</v>
      </c>
      <c r="H63" s="8">
        <v>4.3503395728278003</v>
      </c>
      <c r="L63" s="8">
        <v>10323</v>
      </c>
      <c r="M63" s="8">
        <v>1410793</v>
      </c>
      <c r="N63" s="8">
        <v>3.375</v>
      </c>
      <c r="O63" s="6">
        <v>0.79429051217464297</v>
      </c>
      <c r="P63" s="8">
        <v>3</v>
      </c>
      <c r="Q63" s="6">
        <v>0.100755667506297</v>
      </c>
    </row>
    <row r="64" spans="1:23" x14ac:dyDescent="0.25">
      <c r="A64" s="3" t="s">
        <v>10</v>
      </c>
      <c r="B64" s="6" t="s">
        <v>3</v>
      </c>
      <c r="C64" s="8">
        <v>1170</v>
      </c>
      <c r="D64" s="8">
        <v>62.715841880341898</v>
      </c>
      <c r="E64" s="8">
        <v>71.719540236008598</v>
      </c>
      <c r="F64" s="8">
        <v>2.0967399301668199</v>
      </c>
      <c r="G64" s="8">
        <v>58.602055130933103</v>
      </c>
      <c r="H64" s="8">
        <v>66.829628629750601</v>
      </c>
      <c r="L64" s="8">
        <v>94</v>
      </c>
      <c r="M64" s="8">
        <v>1412089</v>
      </c>
      <c r="N64" s="8">
        <v>40</v>
      </c>
      <c r="O64" s="6">
        <v>0.128205128205128</v>
      </c>
      <c r="P64" s="8">
        <v>16</v>
      </c>
      <c r="Q64" s="6">
        <v>9.4017094017094002E-2</v>
      </c>
      <c r="R64" s="8">
        <v>80</v>
      </c>
      <c r="S64" s="6">
        <v>7.9487179487179496E-2</v>
      </c>
      <c r="T64" s="8">
        <v>160</v>
      </c>
      <c r="U64" s="6">
        <v>7.0940170940170896E-2</v>
      </c>
      <c r="V64" s="8">
        <v>50</v>
      </c>
      <c r="W64" s="6">
        <v>7.0940170940170896E-2</v>
      </c>
    </row>
    <row r="65" spans="1:23" x14ac:dyDescent="0.25">
      <c r="A65" s="3" t="s">
        <v>85</v>
      </c>
      <c r="B65" s="6" t="s">
        <v>26</v>
      </c>
      <c r="C65" s="8">
        <v>1148</v>
      </c>
      <c r="D65" s="8">
        <v>22.422299651567901</v>
      </c>
      <c r="E65" s="8">
        <v>20.1957363651645</v>
      </c>
      <c r="F65" s="8">
        <v>0.59605831225859895</v>
      </c>
      <c r="G65" s="8">
        <v>21.252814905752501</v>
      </c>
      <c r="H65" s="8">
        <v>23.5917843973834</v>
      </c>
      <c r="L65" s="8">
        <v>264</v>
      </c>
      <c r="M65" s="8">
        <v>1411826</v>
      </c>
      <c r="N65" s="8">
        <v>10</v>
      </c>
      <c r="O65" s="6">
        <v>0.26132404181184699</v>
      </c>
      <c r="P65" s="8">
        <v>15</v>
      </c>
      <c r="Q65" s="6">
        <v>0.19512195121951201</v>
      </c>
      <c r="R65" s="8">
        <v>20</v>
      </c>
      <c r="S65" s="6">
        <v>0.19076655052264799</v>
      </c>
      <c r="T65" s="8">
        <v>30</v>
      </c>
      <c r="U65" s="6">
        <v>6.1846689895470403E-2</v>
      </c>
      <c r="V65" s="8">
        <v>25</v>
      </c>
      <c r="W65" s="6">
        <v>5.5749128919860599E-2</v>
      </c>
    </row>
    <row r="66" spans="1:23" x14ac:dyDescent="0.25">
      <c r="A66" s="3" t="s">
        <v>80</v>
      </c>
      <c r="B66" s="6" t="s">
        <v>8</v>
      </c>
      <c r="C66" s="8">
        <v>1108</v>
      </c>
      <c r="D66" s="8">
        <v>97.644584837545096</v>
      </c>
      <c r="E66" s="8">
        <v>17.715325879330099</v>
      </c>
      <c r="F66" s="8">
        <v>0.53220538621334701</v>
      </c>
      <c r="G66" s="8">
        <v>96.600341780794196</v>
      </c>
      <c r="H66" s="8">
        <v>98.688827894296097</v>
      </c>
      <c r="L66" s="8">
        <v>1078</v>
      </c>
      <c r="M66" s="8">
        <v>1412209</v>
      </c>
      <c r="N66" s="8">
        <v>100</v>
      </c>
      <c r="O66" s="6">
        <v>0.91967509025270799</v>
      </c>
      <c r="P66" s="8">
        <v>50</v>
      </c>
      <c r="Q66" s="6">
        <v>6.22743682310469E-2</v>
      </c>
    </row>
    <row r="67" spans="1:23" x14ac:dyDescent="0.25">
      <c r="A67" s="3" t="s">
        <v>101</v>
      </c>
      <c r="B67" s="6" t="s">
        <v>8</v>
      </c>
      <c r="C67" s="8">
        <v>1059</v>
      </c>
      <c r="D67" s="8">
        <v>1.4970727101038701</v>
      </c>
      <c r="E67" s="8">
        <v>5.0525830498500901E-2</v>
      </c>
      <c r="F67" s="8">
        <v>1.55262108870845E-3</v>
      </c>
      <c r="G67" s="8">
        <v>1.49402615003168</v>
      </c>
      <c r="H67" s="8">
        <v>1.5001192701760699</v>
      </c>
      <c r="L67" s="8">
        <v>880</v>
      </c>
      <c r="M67" s="8">
        <v>1411804</v>
      </c>
      <c r="N67" s="8">
        <v>1.5</v>
      </c>
      <c r="O67" s="6">
        <v>0.99622285174693104</v>
      </c>
    </row>
    <row r="68" spans="1:23" x14ac:dyDescent="0.25">
      <c r="A68" s="3" t="s">
        <v>25</v>
      </c>
      <c r="B68" s="6" t="s">
        <v>26</v>
      </c>
      <c r="C68" s="8">
        <v>1039</v>
      </c>
      <c r="D68" s="8">
        <v>6.8660827718960498</v>
      </c>
      <c r="E68" s="8">
        <v>4.1270337844834097</v>
      </c>
      <c r="F68" s="8">
        <v>0.12803545533626201</v>
      </c>
      <c r="G68" s="8">
        <v>6.6148455035672598</v>
      </c>
      <c r="H68" s="8">
        <v>7.1173200402248504</v>
      </c>
      <c r="L68" s="8">
        <v>4337</v>
      </c>
      <c r="M68" s="8">
        <v>1405857</v>
      </c>
      <c r="N68" s="8">
        <v>5</v>
      </c>
      <c r="O68" s="6">
        <v>0.37728585178055801</v>
      </c>
      <c r="P68" s="8">
        <v>10</v>
      </c>
      <c r="Q68" s="6">
        <v>0.21944177093358999</v>
      </c>
      <c r="R68" s="8">
        <v>2.5</v>
      </c>
      <c r="S68" s="6">
        <v>8.7584215591915301E-2</v>
      </c>
      <c r="T68" s="8">
        <v>15</v>
      </c>
      <c r="U68" s="6">
        <v>8.6621751684311799E-2</v>
      </c>
      <c r="V68" s="8">
        <v>3</v>
      </c>
      <c r="W68" s="6">
        <v>6.1597690086621797E-2</v>
      </c>
    </row>
    <row r="69" spans="1:23" x14ac:dyDescent="0.25">
      <c r="A69" s="3" t="s">
        <v>58</v>
      </c>
      <c r="B69" s="6" t="s">
        <v>6</v>
      </c>
      <c r="C69" s="8">
        <v>885</v>
      </c>
      <c r="D69" s="8">
        <v>58.426271186440701</v>
      </c>
      <c r="E69" s="8">
        <v>54.905910281296499</v>
      </c>
      <c r="F69" s="8">
        <v>1.8456419837003799</v>
      </c>
      <c r="G69" s="8">
        <v>54.803931007743202</v>
      </c>
      <c r="H69" s="8">
        <v>62.0486113651381</v>
      </c>
      <c r="L69" s="8">
        <v>9835</v>
      </c>
      <c r="M69" s="8">
        <v>1409066</v>
      </c>
      <c r="N69" s="8">
        <v>50</v>
      </c>
      <c r="O69" s="6">
        <v>0.21920903954802301</v>
      </c>
      <c r="P69" s="8">
        <v>25</v>
      </c>
      <c r="Q69" s="6">
        <v>0.17401129943502799</v>
      </c>
      <c r="R69" s="8">
        <v>100</v>
      </c>
      <c r="S69" s="6">
        <v>0.11864406779661001</v>
      </c>
      <c r="T69" s="8">
        <v>20</v>
      </c>
      <c r="U69" s="6">
        <v>7.1186440677966104E-2</v>
      </c>
      <c r="V69" s="8">
        <v>75</v>
      </c>
      <c r="W69" s="6">
        <v>6.3276836158192101E-2</v>
      </c>
    </row>
    <row r="70" spans="1:23" x14ac:dyDescent="0.25">
      <c r="A70" s="3" t="s">
        <v>69</v>
      </c>
      <c r="B70" s="6" t="s">
        <v>179</v>
      </c>
      <c r="C70" s="8">
        <v>884</v>
      </c>
      <c r="D70" s="8">
        <v>10.5619909502262</v>
      </c>
      <c r="E70" s="8">
        <v>7.9416261372090702</v>
      </c>
      <c r="F70" s="8">
        <v>0.26710579212952801</v>
      </c>
      <c r="G70" s="8">
        <v>10.0377562682917</v>
      </c>
      <c r="H70" s="8">
        <v>11.0862256321607</v>
      </c>
      <c r="L70" s="8">
        <v>3369</v>
      </c>
      <c r="M70" s="8">
        <v>1412339</v>
      </c>
      <c r="N70" s="8">
        <v>10</v>
      </c>
      <c r="O70" s="6">
        <v>0.388009049773756</v>
      </c>
      <c r="P70" s="8">
        <v>5</v>
      </c>
      <c r="Q70" s="6">
        <v>0.113122171945701</v>
      </c>
      <c r="R70" s="8">
        <v>20</v>
      </c>
      <c r="S70" s="6">
        <v>7.5791855203619904E-2</v>
      </c>
      <c r="T70" s="8">
        <v>4</v>
      </c>
      <c r="U70" s="6">
        <v>5.2036199095022599E-2</v>
      </c>
    </row>
    <row r="71" spans="1:23" x14ac:dyDescent="0.25">
      <c r="A71" s="3" t="s">
        <v>99</v>
      </c>
      <c r="B71" s="6" t="s">
        <v>181</v>
      </c>
      <c r="C71" s="8">
        <v>851</v>
      </c>
      <c r="D71" s="8">
        <v>4.8364923619271396</v>
      </c>
      <c r="E71" s="8">
        <v>10.727148069799901</v>
      </c>
      <c r="F71" s="8">
        <v>0.36772189989934501</v>
      </c>
      <c r="G71" s="8">
        <v>4.1147453818381203</v>
      </c>
      <c r="H71" s="8">
        <v>5.5582393420161704</v>
      </c>
      <c r="L71" s="8">
        <v>2135</v>
      </c>
      <c r="M71" s="8">
        <v>1410830</v>
      </c>
      <c r="N71" s="8">
        <v>1</v>
      </c>
      <c r="O71" s="6">
        <v>0.26439482961222099</v>
      </c>
      <c r="P71" s="8">
        <v>2</v>
      </c>
      <c r="Q71" s="6">
        <v>0.15628672150411299</v>
      </c>
      <c r="R71" s="8">
        <v>0.1</v>
      </c>
      <c r="S71" s="6">
        <v>8.8131609870740299E-2</v>
      </c>
      <c r="T71" s="8">
        <v>20</v>
      </c>
      <c r="U71" s="6">
        <v>7.40305522914219E-2</v>
      </c>
      <c r="V71" s="8">
        <v>0.5</v>
      </c>
      <c r="W71" s="6">
        <v>6.5804935370152806E-2</v>
      </c>
    </row>
    <row r="72" spans="1:23" x14ac:dyDescent="0.25">
      <c r="A72" s="3" t="s">
        <v>102</v>
      </c>
      <c r="B72" s="6" t="s">
        <v>8</v>
      </c>
      <c r="C72" s="8">
        <v>839</v>
      </c>
      <c r="D72" s="8">
        <v>31.348927294398099</v>
      </c>
      <c r="E72" s="8">
        <v>16.035514509308399</v>
      </c>
      <c r="F72" s="8">
        <v>0.55360744083130797</v>
      </c>
      <c r="G72" s="8">
        <v>30.2623109711792</v>
      </c>
      <c r="H72" s="8">
        <v>32.435543617617</v>
      </c>
      <c r="L72" s="8">
        <v>3749</v>
      </c>
      <c r="M72" s="8">
        <v>1410704</v>
      </c>
      <c r="N72" s="8">
        <v>50</v>
      </c>
      <c r="O72" s="6">
        <v>0.38379022646007099</v>
      </c>
      <c r="P72" s="8">
        <v>25</v>
      </c>
      <c r="Q72" s="6">
        <v>0.34445768772348001</v>
      </c>
      <c r="R72" s="8">
        <v>12.5</v>
      </c>
      <c r="S72" s="6">
        <v>0.25148986889153802</v>
      </c>
    </row>
    <row r="73" spans="1:23" x14ac:dyDescent="0.25">
      <c r="A73" s="3" t="s">
        <v>113</v>
      </c>
      <c r="B73" s="6" t="s">
        <v>179</v>
      </c>
      <c r="C73" s="8">
        <v>830</v>
      </c>
      <c r="D73" s="8">
        <v>25.4228915662651</v>
      </c>
      <c r="E73" s="8">
        <v>9.2166043753974005</v>
      </c>
      <c r="F73" s="8">
        <v>0.319913008154183</v>
      </c>
      <c r="G73" s="8">
        <v>24.794959021461999</v>
      </c>
      <c r="H73" s="8">
        <v>26.050824111068099</v>
      </c>
      <c r="L73" s="8">
        <v>7739</v>
      </c>
      <c r="M73" s="8">
        <v>1410699</v>
      </c>
      <c r="N73" s="8">
        <v>30</v>
      </c>
      <c r="O73" s="6">
        <v>0.54457831325301198</v>
      </c>
      <c r="P73" s="8">
        <v>10</v>
      </c>
      <c r="Q73" s="6">
        <v>0.16987951807228899</v>
      </c>
      <c r="R73" s="8">
        <v>40</v>
      </c>
      <c r="S73" s="6">
        <v>7.4698795180722893E-2</v>
      </c>
      <c r="T73" s="8">
        <v>25</v>
      </c>
      <c r="U73" s="6">
        <v>7.2289156626505993E-2</v>
      </c>
      <c r="V73" s="8">
        <v>20</v>
      </c>
      <c r="W73" s="6">
        <v>6.7469879518072304E-2</v>
      </c>
    </row>
    <row r="74" spans="1:23" x14ac:dyDescent="0.25">
      <c r="A74" s="3" t="s">
        <v>129</v>
      </c>
      <c r="B74" s="6" t="s">
        <v>8</v>
      </c>
      <c r="C74" s="8">
        <v>701</v>
      </c>
      <c r="D74" s="8">
        <v>612.83880171184001</v>
      </c>
      <c r="E74" s="8">
        <v>232.94527494853301</v>
      </c>
      <c r="F74" s="8">
        <v>8.7982216074284292</v>
      </c>
      <c r="G74" s="8">
        <v>595.56482191380996</v>
      </c>
      <c r="H74" s="8">
        <v>630.11278150987005</v>
      </c>
      <c r="L74" s="8">
        <v>22</v>
      </c>
      <c r="M74" s="8">
        <v>1408380</v>
      </c>
      <c r="N74" s="8">
        <v>500</v>
      </c>
      <c r="O74" s="6">
        <v>0.78459343794579195</v>
      </c>
      <c r="P74" s="8">
        <v>1000</v>
      </c>
      <c r="Q74" s="6">
        <v>0.19400855920114099</v>
      </c>
    </row>
    <row r="75" spans="1:23" x14ac:dyDescent="0.25">
      <c r="A75" s="3" t="s">
        <v>97</v>
      </c>
      <c r="B75" s="6" t="s">
        <v>179</v>
      </c>
      <c r="C75" s="8">
        <v>694</v>
      </c>
      <c r="D75" s="8">
        <v>4.6495677233429404</v>
      </c>
      <c r="E75" s="8">
        <v>6.1629431686277902</v>
      </c>
      <c r="F75" s="8">
        <v>0.233942123497658</v>
      </c>
      <c r="G75" s="8">
        <v>4.1902496940409302</v>
      </c>
      <c r="H75" s="8">
        <v>5.1088857526449498</v>
      </c>
      <c r="L75" s="8">
        <v>286</v>
      </c>
      <c r="M75" s="8">
        <v>1406275</v>
      </c>
      <c r="N75" s="8">
        <v>5</v>
      </c>
      <c r="O75" s="6">
        <v>0.30835734870317</v>
      </c>
      <c r="P75" s="8">
        <v>3</v>
      </c>
      <c r="Q75" s="6">
        <v>0.26512968299711798</v>
      </c>
      <c r="R75" s="8">
        <v>2</v>
      </c>
      <c r="S75" s="6">
        <v>0.208933717579251</v>
      </c>
      <c r="T75" s="8">
        <v>1</v>
      </c>
      <c r="U75" s="6">
        <v>7.2046109510086498E-2</v>
      </c>
    </row>
    <row r="76" spans="1:23" x14ac:dyDescent="0.25">
      <c r="A76" s="3" t="s">
        <v>90</v>
      </c>
      <c r="B76" s="6" t="s">
        <v>179</v>
      </c>
      <c r="C76" s="8">
        <v>685</v>
      </c>
      <c r="D76" s="8">
        <v>8.3286861313868599</v>
      </c>
      <c r="E76" s="8">
        <v>8.4176088423080504</v>
      </c>
      <c r="F76" s="8">
        <v>0.32162030163910299</v>
      </c>
      <c r="G76" s="8">
        <v>7.6972077899189397</v>
      </c>
      <c r="H76" s="8">
        <v>8.96016447285478</v>
      </c>
      <c r="L76" s="8">
        <v>2040</v>
      </c>
      <c r="M76" s="8">
        <v>1410679</v>
      </c>
      <c r="N76" s="8">
        <v>10</v>
      </c>
      <c r="O76" s="6">
        <v>0.26861313868613101</v>
      </c>
      <c r="P76" s="8">
        <v>5</v>
      </c>
      <c r="Q76" s="6">
        <v>0.19416058394160601</v>
      </c>
      <c r="R76" s="8">
        <v>20</v>
      </c>
      <c r="S76" s="6">
        <v>7.1532846715328502E-2</v>
      </c>
      <c r="T76" s="8">
        <v>3</v>
      </c>
      <c r="U76" s="6">
        <v>7.0072992700729905E-2</v>
      </c>
      <c r="V76" s="8">
        <v>2</v>
      </c>
      <c r="W76" s="6">
        <v>6.27737226277372E-2</v>
      </c>
    </row>
    <row r="77" spans="1:23" x14ac:dyDescent="0.25">
      <c r="A77" s="3" t="s">
        <v>93</v>
      </c>
      <c r="B77" s="6" t="s">
        <v>28</v>
      </c>
      <c r="C77" s="8">
        <v>672</v>
      </c>
      <c r="D77" s="8">
        <v>104.72311309523801</v>
      </c>
      <c r="E77" s="8">
        <v>1025.34880857446</v>
      </c>
      <c r="F77" s="8">
        <v>39.553689010669501</v>
      </c>
      <c r="G77" s="8">
        <v>27.059636768012499</v>
      </c>
      <c r="H77" s="8">
        <v>182.386589422464</v>
      </c>
      <c r="L77" s="8">
        <v>2348</v>
      </c>
      <c r="M77" s="8">
        <v>1408988</v>
      </c>
      <c r="N77" s="8">
        <v>10</v>
      </c>
      <c r="O77" s="6">
        <v>0.702380952380952</v>
      </c>
      <c r="P77" s="8">
        <v>15</v>
      </c>
      <c r="Q77" s="6">
        <v>5.8035714285714302E-2</v>
      </c>
      <c r="R77" s="8">
        <v>5</v>
      </c>
      <c r="S77" s="6">
        <v>5.5059523809523801E-2</v>
      </c>
    </row>
    <row r="78" spans="1:23" x14ac:dyDescent="0.25">
      <c r="A78" s="3" t="s">
        <v>70</v>
      </c>
      <c r="B78" s="6" t="s">
        <v>5</v>
      </c>
      <c r="C78" s="8">
        <v>652</v>
      </c>
      <c r="D78" s="8">
        <v>1.04627914110429</v>
      </c>
      <c r="E78" s="8">
        <v>7.0169633699902896</v>
      </c>
      <c r="F78" s="8">
        <v>0.27480549433638002</v>
      </c>
      <c r="G78" s="8">
        <v>0.506670112293366</v>
      </c>
      <c r="H78" s="8">
        <v>1.5858881699152201</v>
      </c>
      <c r="L78" s="8">
        <v>16730</v>
      </c>
      <c r="M78" s="8">
        <v>1408972</v>
      </c>
      <c r="N78" s="8">
        <v>0.5</v>
      </c>
      <c r="O78" s="6">
        <v>0.21319018404907999</v>
      </c>
      <c r="P78" s="8">
        <v>0.3</v>
      </c>
      <c r="Q78" s="6">
        <v>0.130368098159509</v>
      </c>
      <c r="R78" s="8">
        <v>0.2</v>
      </c>
      <c r="S78" s="6">
        <v>9.8159509202454004E-2</v>
      </c>
      <c r="T78" s="8">
        <v>0.4</v>
      </c>
      <c r="U78" s="6">
        <v>8.7423312883435605E-2</v>
      </c>
      <c r="V78" s="8">
        <v>1</v>
      </c>
      <c r="W78" s="6">
        <v>7.0552147239263799E-2</v>
      </c>
    </row>
    <row r="79" spans="1:23" x14ac:dyDescent="0.25">
      <c r="A79" s="3" t="s">
        <v>94</v>
      </c>
      <c r="B79" s="6" t="s">
        <v>179</v>
      </c>
      <c r="C79" s="8">
        <v>648</v>
      </c>
      <c r="D79" s="8">
        <v>30.022530864197499</v>
      </c>
      <c r="E79" s="8">
        <v>0.57354216696253901</v>
      </c>
      <c r="F79" s="8">
        <v>2.25308641975355E-2</v>
      </c>
      <c r="G79" s="8">
        <v>29.978288674211299</v>
      </c>
      <c r="H79" s="8">
        <v>30.066773054183798</v>
      </c>
      <c r="L79" s="8">
        <v>4096</v>
      </c>
      <c r="M79" s="8">
        <v>1405828</v>
      </c>
      <c r="N79" s="8">
        <v>30</v>
      </c>
      <c r="O79" s="6">
        <v>0.99845679012345701</v>
      </c>
    </row>
    <row r="80" spans="1:23" x14ac:dyDescent="0.25">
      <c r="A80" s="3" t="s">
        <v>105</v>
      </c>
      <c r="B80" s="6" t="s">
        <v>3</v>
      </c>
      <c r="C80" s="8">
        <v>640</v>
      </c>
      <c r="D80" s="8">
        <v>49.646973437500002</v>
      </c>
      <c r="E80" s="8">
        <v>32.438009790930103</v>
      </c>
      <c r="F80" s="8">
        <v>1.2822249212772701</v>
      </c>
      <c r="G80" s="8">
        <v>47.129104576299</v>
      </c>
      <c r="H80" s="8">
        <v>52.164842298700997</v>
      </c>
      <c r="L80" s="8">
        <v>4937</v>
      </c>
      <c r="M80" s="8">
        <v>1409000</v>
      </c>
      <c r="N80" s="8">
        <v>40</v>
      </c>
      <c r="O80" s="6">
        <v>0.625</v>
      </c>
      <c r="P80" s="8">
        <v>80</v>
      </c>
      <c r="Q80" s="6">
        <v>0.15625</v>
      </c>
      <c r="R80" s="8">
        <v>20</v>
      </c>
      <c r="S80" s="6">
        <v>0.13125000000000001</v>
      </c>
    </row>
    <row r="81" spans="1:23" x14ac:dyDescent="0.25">
      <c r="A81" s="3" t="s">
        <v>84</v>
      </c>
      <c r="B81" s="6" t="s">
        <v>8</v>
      </c>
      <c r="C81" s="8">
        <v>638</v>
      </c>
      <c r="D81" s="8">
        <v>759.60815047021902</v>
      </c>
      <c r="E81" s="8">
        <v>979.53032151408695</v>
      </c>
      <c r="F81" s="8">
        <v>38.779976791456598</v>
      </c>
      <c r="G81" s="8">
        <v>683.456554516305</v>
      </c>
      <c r="H81" s="8">
        <v>835.75974642413405</v>
      </c>
      <c r="L81" s="8">
        <v>10227</v>
      </c>
      <c r="M81" s="8">
        <v>1400170</v>
      </c>
      <c r="N81" s="8">
        <v>2</v>
      </c>
      <c r="O81" s="6">
        <v>0.53918495297805602</v>
      </c>
      <c r="P81" s="8">
        <v>2000</v>
      </c>
      <c r="Q81" s="6">
        <v>0.36990595611285298</v>
      </c>
    </row>
    <row r="82" spans="1:23" x14ac:dyDescent="0.25">
      <c r="A82" s="3" t="s">
        <v>76</v>
      </c>
      <c r="B82" s="6" t="s">
        <v>177</v>
      </c>
      <c r="C82" s="8">
        <v>631</v>
      </c>
      <c r="D82" s="8">
        <v>173.63367670364499</v>
      </c>
      <c r="E82" s="8">
        <v>377.51864149677601</v>
      </c>
      <c r="F82" s="8">
        <v>15.0287798221896</v>
      </c>
      <c r="G82" s="8">
        <v>144.12129123501299</v>
      </c>
      <c r="H82" s="8">
        <v>203.146062172277</v>
      </c>
      <c r="L82" s="8">
        <v>4928</v>
      </c>
      <c r="M82" s="8">
        <v>1408989</v>
      </c>
      <c r="N82" s="8">
        <v>1</v>
      </c>
      <c r="O82" s="6">
        <v>0.76069730586370798</v>
      </c>
      <c r="P82" s="8">
        <v>1000</v>
      </c>
      <c r="Q82" s="6">
        <v>0.17115689381933399</v>
      </c>
      <c r="R82" s="8">
        <v>4</v>
      </c>
      <c r="S82" s="6">
        <v>5.7052297939778097E-2</v>
      </c>
    </row>
    <row r="83" spans="1:23" x14ac:dyDescent="0.25">
      <c r="A83" s="3" t="s">
        <v>98</v>
      </c>
      <c r="B83" s="6" t="s">
        <v>185</v>
      </c>
      <c r="C83" s="8">
        <v>621</v>
      </c>
      <c r="D83" s="8">
        <v>5.32850241545893E-2</v>
      </c>
      <c r="E83" s="8">
        <v>0.32190135373034201</v>
      </c>
      <c r="F83" s="8">
        <v>1.2917456359430399E-2</v>
      </c>
      <c r="G83" s="8">
        <v>2.79179141271205E-2</v>
      </c>
      <c r="H83" s="8">
        <v>7.86521341820582E-2</v>
      </c>
      <c r="L83" s="8">
        <v>52923</v>
      </c>
      <c r="M83" s="8">
        <v>1405945</v>
      </c>
      <c r="N83" s="8">
        <v>0.04</v>
      </c>
      <c r="O83" s="6">
        <v>0.52173913043478304</v>
      </c>
      <c r="P83" s="8">
        <v>0.02</v>
      </c>
      <c r="Q83" s="6">
        <v>0.20772946859903399</v>
      </c>
      <c r="R83" s="8">
        <v>0.03</v>
      </c>
      <c r="S83" s="6">
        <v>7.4074074074074098E-2</v>
      </c>
      <c r="T83" s="8">
        <v>0.01</v>
      </c>
      <c r="U83" s="6">
        <v>6.2801932367149801E-2</v>
      </c>
      <c r="V83" s="8">
        <v>0.06</v>
      </c>
      <c r="W83" s="6">
        <v>5.1529790660225401E-2</v>
      </c>
    </row>
    <row r="84" spans="1:23" x14ac:dyDescent="0.25">
      <c r="A84" s="3" t="s">
        <v>87</v>
      </c>
      <c r="B84" s="6" t="s">
        <v>5</v>
      </c>
      <c r="C84" s="8">
        <v>619</v>
      </c>
      <c r="D84" s="8">
        <v>4.35096930533118</v>
      </c>
      <c r="E84" s="8">
        <v>4.3347404521011601</v>
      </c>
      <c r="F84" s="8">
        <v>0.174227928941008</v>
      </c>
      <c r="G84" s="8">
        <v>4.0088209197942799</v>
      </c>
      <c r="H84" s="8">
        <v>4.6931176908680801</v>
      </c>
      <c r="L84" s="8">
        <v>18250</v>
      </c>
      <c r="M84" s="8">
        <v>1411512</v>
      </c>
      <c r="N84" s="8">
        <v>3</v>
      </c>
      <c r="O84" s="6">
        <v>0.18255250403877199</v>
      </c>
      <c r="P84" s="8">
        <v>5</v>
      </c>
      <c r="Q84" s="6">
        <v>0.17124394184167999</v>
      </c>
      <c r="R84" s="8">
        <v>2</v>
      </c>
      <c r="S84" s="6">
        <v>0.164781906300485</v>
      </c>
      <c r="T84" s="8">
        <v>1</v>
      </c>
      <c r="U84" s="6">
        <v>9.8546042003230999E-2</v>
      </c>
      <c r="V84" s="8">
        <v>4</v>
      </c>
      <c r="W84" s="6">
        <v>5.9773828756058203E-2</v>
      </c>
    </row>
    <row r="85" spans="1:23" x14ac:dyDescent="0.25">
      <c r="A85" s="3" t="s">
        <v>7</v>
      </c>
      <c r="B85" s="6" t="s">
        <v>8</v>
      </c>
      <c r="C85" s="8">
        <v>604</v>
      </c>
      <c r="D85" s="8">
        <v>0.51124172185430505</v>
      </c>
      <c r="E85" s="8">
        <v>3.0471510682957499</v>
      </c>
      <c r="F85" s="8">
        <v>0.123986818575565</v>
      </c>
      <c r="G85" s="8">
        <v>0.267744899477937</v>
      </c>
      <c r="H85" s="8">
        <v>0.75473854423067299</v>
      </c>
      <c r="L85" s="8">
        <v>3769</v>
      </c>
      <c r="M85" s="8">
        <v>1411619</v>
      </c>
      <c r="N85" s="8">
        <v>0.5</v>
      </c>
      <c r="O85" s="6">
        <v>0.26821192052980097</v>
      </c>
      <c r="P85" s="8">
        <v>0.2</v>
      </c>
      <c r="Q85" s="6">
        <v>0.24668874172185401</v>
      </c>
      <c r="R85" s="8">
        <v>0.4</v>
      </c>
      <c r="S85" s="6">
        <v>0.114238410596026</v>
      </c>
      <c r="T85" s="8">
        <v>1</v>
      </c>
      <c r="U85" s="6">
        <v>8.7748344370860903E-2</v>
      </c>
      <c r="V85" s="8">
        <v>0.1</v>
      </c>
      <c r="W85" s="6">
        <v>8.2781456953642404E-2</v>
      </c>
    </row>
    <row r="86" spans="1:23" x14ac:dyDescent="0.25">
      <c r="A86" s="3" t="s">
        <v>140</v>
      </c>
      <c r="B86" s="6" t="s">
        <v>179</v>
      </c>
      <c r="C86" s="8">
        <v>568</v>
      </c>
      <c r="D86" s="8">
        <v>7.1082746478873204</v>
      </c>
      <c r="E86" s="8">
        <v>4.6907148910358796</v>
      </c>
      <c r="F86" s="8">
        <v>0.1968180246821</v>
      </c>
      <c r="G86" s="8">
        <v>6.7216961169654601</v>
      </c>
      <c r="H86" s="8">
        <v>7.4948531788091897</v>
      </c>
      <c r="L86" s="8">
        <v>33951</v>
      </c>
      <c r="M86" s="8">
        <v>1398546</v>
      </c>
      <c r="N86" s="8">
        <v>5</v>
      </c>
      <c r="O86" s="6">
        <v>0.63204225352112697</v>
      </c>
      <c r="P86" s="8">
        <v>10</v>
      </c>
      <c r="Q86" s="6">
        <v>0.13556338028168999</v>
      </c>
      <c r="R86" s="8">
        <v>20</v>
      </c>
      <c r="S86" s="6">
        <v>7.3943661971830998E-2</v>
      </c>
      <c r="T86" s="8">
        <v>3</v>
      </c>
      <c r="U86" s="6">
        <v>6.5140845070422504E-2</v>
      </c>
    </row>
    <row r="87" spans="1:23" x14ac:dyDescent="0.25">
      <c r="A87" s="3" t="s">
        <v>70</v>
      </c>
      <c r="B87" s="6" t="s">
        <v>204</v>
      </c>
      <c r="C87" s="8">
        <v>545</v>
      </c>
      <c r="D87" s="8">
        <v>0.48280550458715599</v>
      </c>
      <c r="E87" s="8">
        <v>0.47868102978754801</v>
      </c>
      <c r="F87" s="8">
        <v>2.0504442493733899E-2</v>
      </c>
      <c r="G87" s="8">
        <v>0.44252825322890699</v>
      </c>
      <c r="H87" s="8">
        <v>0.52308275594540399</v>
      </c>
      <c r="L87" s="8">
        <v>1516</v>
      </c>
      <c r="M87" s="8">
        <v>1401466</v>
      </c>
      <c r="N87" s="8">
        <v>0.5</v>
      </c>
      <c r="O87" s="6">
        <v>0.19816513761467899</v>
      </c>
      <c r="P87" s="8">
        <v>0.3</v>
      </c>
      <c r="Q87" s="6">
        <v>0.161467889908257</v>
      </c>
      <c r="R87" s="8">
        <v>0.2</v>
      </c>
      <c r="S87" s="6">
        <v>0.119266055045872</v>
      </c>
      <c r="T87" s="8">
        <v>0.4</v>
      </c>
      <c r="U87" s="6">
        <v>9.5412844036697295E-2</v>
      </c>
      <c r="V87" s="8">
        <v>0.1</v>
      </c>
      <c r="W87" s="6">
        <v>7.3394495412843999E-2</v>
      </c>
    </row>
    <row r="88" spans="1:23" x14ac:dyDescent="0.25">
      <c r="A88" s="3" t="s">
        <v>79</v>
      </c>
      <c r="B88" s="6" t="s">
        <v>8</v>
      </c>
      <c r="C88" s="8">
        <v>531</v>
      </c>
      <c r="D88" s="8">
        <v>14.265065913371</v>
      </c>
      <c r="E88" s="8">
        <v>6.3159545615804698</v>
      </c>
      <c r="F88" s="8">
        <v>0.27408908205884303</v>
      </c>
      <c r="G88" s="8">
        <v>13.726636239830601</v>
      </c>
      <c r="H88" s="8">
        <v>14.803495586911399</v>
      </c>
      <c r="L88" s="8">
        <v>1702</v>
      </c>
      <c r="M88" s="8">
        <v>1406269</v>
      </c>
      <c r="N88" s="8">
        <v>15</v>
      </c>
      <c r="O88" s="6">
        <v>0.67984934086629001</v>
      </c>
      <c r="P88" s="8">
        <v>12.5</v>
      </c>
      <c r="Q88" s="6">
        <v>0.17514124293785299</v>
      </c>
    </row>
    <row r="89" spans="1:23" x14ac:dyDescent="0.25">
      <c r="A89" s="3" t="s">
        <v>128</v>
      </c>
      <c r="B89" s="6" t="s">
        <v>8</v>
      </c>
      <c r="C89" s="8">
        <v>504</v>
      </c>
      <c r="D89" s="8">
        <v>0.20764880952381001</v>
      </c>
      <c r="E89" s="8">
        <v>7.5631060646827106E-2</v>
      </c>
      <c r="F89" s="8">
        <v>3.3688751992708198E-3</v>
      </c>
      <c r="G89" s="8">
        <v>0.20103007259647401</v>
      </c>
      <c r="H89" s="8">
        <v>0.21426754645114501</v>
      </c>
      <c r="L89" s="8">
        <v>229</v>
      </c>
      <c r="M89" s="8">
        <v>1409178</v>
      </c>
      <c r="N89" s="8">
        <v>0.2</v>
      </c>
      <c r="O89" s="6">
        <v>0.58928571428571397</v>
      </c>
      <c r="P89" s="8">
        <v>0.3</v>
      </c>
      <c r="Q89" s="6">
        <v>0.216269841269841</v>
      </c>
      <c r="R89" s="8">
        <v>0.1</v>
      </c>
      <c r="S89" s="6">
        <v>0.119047619047619</v>
      </c>
    </row>
    <row r="90" spans="1:23" x14ac:dyDescent="0.25">
      <c r="A90" s="3" t="s">
        <v>86</v>
      </c>
      <c r="B90" s="6" t="s">
        <v>179</v>
      </c>
      <c r="C90" s="8">
        <v>473</v>
      </c>
      <c r="D90" s="8">
        <v>16.976744186046499</v>
      </c>
      <c r="E90" s="8">
        <v>12.5915077806741</v>
      </c>
      <c r="F90" s="8">
        <v>0.57895814457773098</v>
      </c>
      <c r="G90" s="8">
        <v>15.8391022221538</v>
      </c>
      <c r="H90" s="8">
        <v>18.1143861499393</v>
      </c>
      <c r="L90" s="8">
        <v>1601</v>
      </c>
      <c r="M90" s="8">
        <v>1410395</v>
      </c>
      <c r="N90" s="8">
        <v>30</v>
      </c>
      <c r="O90" s="6">
        <v>0.29598308668076101</v>
      </c>
      <c r="P90" s="8">
        <v>10</v>
      </c>
      <c r="Q90" s="6">
        <v>0.101479915433404</v>
      </c>
      <c r="R90" s="8">
        <v>3</v>
      </c>
      <c r="S90" s="6">
        <v>0.101479915433404</v>
      </c>
      <c r="T90" s="8">
        <v>2</v>
      </c>
      <c r="U90" s="6">
        <v>7.6109936575052897E-2</v>
      </c>
      <c r="V90" s="8">
        <v>4</v>
      </c>
      <c r="W90" s="6">
        <v>6.3424947145877403E-2</v>
      </c>
    </row>
    <row r="91" spans="1:23" x14ac:dyDescent="0.25">
      <c r="A91" s="3" t="s">
        <v>145</v>
      </c>
      <c r="B91" s="6" t="s">
        <v>179</v>
      </c>
      <c r="C91" s="8">
        <v>471</v>
      </c>
      <c r="D91" s="8">
        <v>2.33842887473461</v>
      </c>
      <c r="E91" s="8">
        <v>0.153916510715573</v>
      </c>
      <c r="F91" s="8">
        <v>7.0920984516346999E-3</v>
      </c>
      <c r="G91" s="8">
        <v>2.3244928822954098</v>
      </c>
      <c r="H91" s="8">
        <v>2.3523648671738102</v>
      </c>
      <c r="L91" s="8">
        <v>3936</v>
      </c>
      <c r="M91" s="8">
        <v>1406259</v>
      </c>
      <c r="N91" s="8">
        <v>2.4</v>
      </c>
      <c r="O91" s="6">
        <v>0.83651804670912999</v>
      </c>
      <c r="P91" s="8">
        <v>2</v>
      </c>
      <c r="Q91" s="6">
        <v>0.15711252653927801</v>
      </c>
    </row>
    <row r="92" spans="1:23" x14ac:dyDescent="0.25">
      <c r="A92" s="3" t="s">
        <v>13</v>
      </c>
      <c r="B92" s="6" t="s">
        <v>202</v>
      </c>
      <c r="C92" s="8">
        <v>470</v>
      </c>
      <c r="D92" s="8">
        <v>181.79893617021301</v>
      </c>
      <c r="E92" s="8">
        <v>134.50054691487699</v>
      </c>
      <c r="F92" s="8">
        <v>6.2040476012963603</v>
      </c>
      <c r="G92" s="8">
        <v>169.60789949085199</v>
      </c>
      <c r="H92" s="8">
        <v>193.989972849574</v>
      </c>
      <c r="L92" s="8">
        <v>2813</v>
      </c>
      <c r="M92" s="8">
        <v>1408180</v>
      </c>
      <c r="N92" s="8">
        <v>100</v>
      </c>
      <c r="O92" s="6">
        <v>0.195744680851064</v>
      </c>
      <c r="P92" s="8">
        <v>200</v>
      </c>
      <c r="Q92" s="6">
        <v>0.16382978723404301</v>
      </c>
      <c r="R92" s="8">
        <v>50</v>
      </c>
      <c r="S92" s="6">
        <v>0.131914893617021</v>
      </c>
      <c r="T92" s="8">
        <v>150</v>
      </c>
      <c r="U92" s="6">
        <v>9.7872340425531903E-2</v>
      </c>
      <c r="V92" s="8">
        <v>300</v>
      </c>
      <c r="W92" s="6">
        <v>9.3617021276595699E-2</v>
      </c>
    </row>
    <row r="93" spans="1:23" x14ac:dyDescent="0.25">
      <c r="A93" s="3" t="s">
        <v>95</v>
      </c>
      <c r="B93" s="6" t="s">
        <v>8</v>
      </c>
      <c r="C93" s="8">
        <v>457</v>
      </c>
      <c r="D93" s="8">
        <v>5.6862144420131298</v>
      </c>
      <c r="E93" s="8">
        <v>3.0234674786186599</v>
      </c>
      <c r="F93" s="8">
        <v>0.14143184326529601</v>
      </c>
      <c r="G93" s="8">
        <v>5.4082786512977803</v>
      </c>
      <c r="H93" s="8">
        <v>5.9641502327284703</v>
      </c>
      <c r="L93" s="8">
        <v>3221</v>
      </c>
      <c r="M93" s="8">
        <v>1400985</v>
      </c>
      <c r="N93" s="8">
        <v>5</v>
      </c>
      <c r="O93" s="6">
        <v>0.46827133479212302</v>
      </c>
      <c r="P93" s="8">
        <v>10</v>
      </c>
      <c r="Q93" s="6">
        <v>0.19256017505470499</v>
      </c>
      <c r="R93" s="8">
        <v>2</v>
      </c>
      <c r="S93" s="6">
        <v>0.115973741794311</v>
      </c>
      <c r="T93" s="8">
        <v>4</v>
      </c>
      <c r="U93" s="6">
        <v>8.5339168490153203E-2</v>
      </c>
      <c r="V93" s="8">
        <v>2.5</v>
      </c>
      <c r="W93" s="6">
        <v>5.0328227571115998E-2</v>
      </c>
    </row>
    <row r="94" spans="1:23" x14ac:dyDescent="0.25">
      <c r="A94" s="3" t="s">
        <v>100</v>
      </c>
      <c r="B94" s="6" t="s">
        <v>8</v>
      </c>
      <c r="C94" s="8">
        <v>454</v>
      </c>
      <c r="D94" s="8">
        <v>0.58370044052863401</v>
      </c>
      <c r="E94" s="8">
        <v>0.22134638811558299</v>
      </c>
      <c r="F94" s="8">
        <v>1.03883007234242E-2</v>
      </c>
      <c r="G94" s="8">
        <v>0.563285440992914</v>
      </c>
      <c r="H94" s="8">
        <v>0.60411544006435502</v>
      </c>
      <c r="L94" s="8">
        <v>5778</v>
      </c>
      <c r="M94" s="8">
        <v>1411697</v>
      </c>
      <c r="N94" s="8">
        <v>0.5</v>
      </c>
      <c r="O94" s="6">
        <v>0.84361233480176201</v>
      </c>
      <c r="P94" s="8">
        <v>1</v>
      </c>
      <c r="Q94" s="6">
        <v>0.14317180616740099</v>
      </c>
    </row>
    <row r="95" spans="1:23" x14ac:dyDescent="0.25">
      <c r="A95" s="3" t="s">
        <v>103</v>
      </c>
      <c r="B95" s="6" t="s">
        <v>5</v>
      </c>
      <c r="C95" s="8">
        <v>454</v>
      </c>
      <c r="D95" s="8">
        <v>0.41294713656387699</v>
      </c>
      <c r="E95" s="8">
        <v>0.17002655766635699</v>
      </c>
      <c r="F95" s="8">
        <v>7.97974173892739E-3</v>
      </c>
      <c r="G95" s="8">
        <v>0.397265416498915</v>
      </c>
      <c r="H95" s="8">
        <v>0.42862885662883798</v>
      </c>
      <c r="L95" s="8">
        <v>4945</v>
      </c>
      <c r="M95" s="8">
        <v>1405919</v>
      </c>
      <c r="N95" s="8">
        <v>0.5</v>
      </c>
      <c r="O95" s="6">
        <v>0.314977973568282</v>
      </c>
      <c r="P95" s="8">
        <v>0.25</v>
      </c>
      <c r="Q95" s="6">
        <v>0.15198237885462601</v>
      </c>
      <c r="R95" s="8">
        <v>0.3</v>
      </c>
      <c r="S95" s="6">
        <v>0.12555066079295199</v>
      </c>
      <c r="T95" s="8">
        <v>0.375</v>
      </c>
      <c r="U95" s="6">
        <v>9.4713656387665199E-2</v>
      </c>
      <c r="V95" s="8">
        <v>0.7</v>
      </c>
      <c r="W95" s="6">
        <v>7.0484581497797405E-2</v>
      </c>
    </row>
    <row r="96" spans="1:23" x14ac:dyDescent="0.25">
      <c r="A96" s="3" t="s">
        <v>118</v>
      </c>
      <c r="B96" s="6" t="s">
        <v>8</v>
      </c>
      <c r="C96" s="8">
        <v>447</v>
      </c>
      <c r="D96" s="8">
        <v>1107.3825503355699</v>
      </c>
      <c r="E96" s="8">
        <v>315.32472259779001</v>
      </c>
      <c r="F96" s="8">
        <v>14.9143476018182</v>
      </c>
      <c r="G96" s="8">
        <v>1078.07178084471</v>
      </c>
      <c r="H96" s="8">
        <v>1136.6933198264301</v>
      </c>
      <c r="L96" s="8">
        <v>1047</v>
      </c>
      <c r="M96" s="8">
        <v>1404663</v>
      </c>
      <c r="N96" s="8">
        <v>1000</v>
      </c>
      <c r="O96" s="6">
        <v>0.88590604026845599</v>
      </c>
      <c r="P96" s="8">
        <v>2000</v>
      </c>
      <c r="Q96" s="6">
        <v>0.109619686800895</v>
      </c>
    </row>
    <row r="97" spans="1:23" x14ac:dyDescent="0.25">
      <c r="A97" s="3" t="s">
        <v>106</v>
      </c>
      <c r="B97" s="6" t="s">
        <v>8</v>
      </c>
      <c r="C97" s="8">
        <v>427</v>
      </c>
      <c r="D97" s="8">
        <v>9.59718969555035</v>
      </c>
      <c r="E97" s="8">
        <v>1.44720600786113</v>
      </c>
      <c r="F97" s="8">
        <v>7.0035207425493906E-2</v>
      </c>
      <c r="G97" s="8">
        <v>9.4595339465287296</v>
      </c>
      <c r="H97" s="8">
        <v>9.7348454445719792</v>
      </c>
      <c r="L97" s="8">
        <v>48</v>
      </c>
      <c r="M97" s="8">
        <v>1406277</v>
      </c>
      <c r="N97" s="8">
        <v>10</v>
      </c>
      <c r="O97" s="6">
        <v>0.91803278688524603</v>
      </c>
      <c r="P97" s="8">
        <v>5</v>
      </c>
      <c r="Q97" s="6">
        <v>7.2599531615925098E-2</v>
      </c>
    </row>
    <row r="98" spans="1:23" x14ac:dyDescent="0.25">
      <c r="A98" s="3" t="s">
        <v>104</v>
      </c>
      <c r="B98" s="6" t="s">
        <v>182</v>
      </c>
      <c r="C98" s="8">
        <v>425</v>
      </c>
      <c r="D98" s="8">
        <v>1414.2729411764701</v>
      </c>
      <c r="E98" s="8">
        <v>572.72889948783495</v>
      </c>
      <c r="F98" s="8">
        <v>27.781432322730598</v>
      </c>
      <c r="G98" s="8">
        <v>1359.66719458997</v>
      </c>
      <c r="H98" s="8">
        <v>1468.87868776297</v>
      </c>
      <c r="L98" s="8">
        <v>1368</v>
      </c>
      <c r="M98" s="8">
        <v>1408635</v>
      </c>
      <c r="N98" s="8">
        <v>2000</v>
      </c>
      <c r="O98" s="6">
        <v>0.13411764705882401</v>
      </c>
      <c r="P98" s="8">
        <v>1000</v>
      </c>
      <c r="Q98" s="6">
        <v>0.11764705882352899</v>
      </c>
      <c r="R98" s="8">
        <v>1600</v>
      </c>
      <c r="S98" s="6">
        <v>7.5294117647058803E-2</v>
      </c>
      <c r="T98" s="8">
        <v>1500</v>
      </c>
      <c r="U98" s="6">
        <v>7.2941176470588204E-2</v>
      </c>
      <c r="V98" s="8">
        <v>1800</v>
      </c>
      <c r="W98" s="6">
        <v>6.3529411764705904E-2</v>
      </c>
    </row>
    <row r="99" spans="1:23" x14ac:dyDescent="0.25">
      <c r="A99" s="3" t="s">
        <v>124</v>
      </c>
      <c r="B99" s="6" t="s">
        <v>179</v>
      </c>
      <c r="C99" s="8">
        <v>406</v>
      </c>
      <c r="D99" s="8">
        <v>4.5788177339901504</v>
      </c>
      <c r="E99" s="8">
        <v>8.1460401396519408</v>
      </c>
      <c r="F99" s="8">
        <v>0.404281184023837</v>
      </c>
      <c r="G99" s="8">
        <v>3.7840778456342798</v>
      </c>
      <c r="H99" s="8">
        <v>5.37355762234602</v>
      </c>
      <c r="L99" s="8">
        <v>7052</v>
      </c>
      <c r="M99" s="8">
        <v>1408581</v>
      </c>
      <c r="N99" s="8">
        <v>4</v>
      </c>
      <c r="O99" s="6">
        <v>0.85221674876847298</v>
      </c>
      <c r="P99" s="8">
        <v>5</v>
      </c>
      <c r="Q99" s="6">
        <v>6.4039408866995107E-2</v>
      </c>
    </row>
    <row r="100" spans="1:23" x14ac:dyDescent="0.25">
      <c r="A100" s="3" t="s">
        <v>83</v>
      </c>
      <c r="B100" s="6" t="s">
        <v>3</v>
      </c>
      <c r="C100" s="8">
        <v>371</v>
      </c>
      <c r="D100" s="8">
        <v>10.2830188679245</v>
      </c>
      <c r="E100" s="8">
        <v>2.51765818841579</v>
      </c>
      <c r="F100" s="8">
        <v>0.13071030037652101</v>
      </c>
      <c r="G100" s="8">
        <v>10.025995165139401</v>
      </c>
      <c r="H100" s="8">
        <v>10.5400425707096</v>
      </c>
      <c r="L100" s="8">
        <v>411</v>
      </c>
      <c r="M100" s="8">
        <v>1406270</v>
      </c>
      <c r="N100" s="8">
        <v>10</v>
      </c>
      <c r="O100" s="6">
        <v>0.98113207547169801</v>
      </c>
    </row>
    <row r="101" spans="1:23" x14ac:dyDescent="0.25">
      <c r="A101" s="3" t="s">
        <v>149</v>
      </c>
      <c r="B101" s="6" t="s">
        <v>179</v>
      </c>
      <c r="C101" s="8">
        <v>369</v>
      </c>
      <c r="D101" s="8">
        <v>27.810298102981001</v>
      </c>
      <c r="E101" s="8">
        <v>8.0424689433265097</v>
      </c>
      <c r="F101" s="8">
        <v>0.41867420991719401</v>
      </c>
      <c r="G101" s="8">
        <v>26.987018729162301</v>
      </c>
      <c r="H101" s="8">
        <v>28.6335774767998</v>
      </c>
      <c r="L101" s="8">
        <v>406</v>
      </c>
      <c r="M101" s="8">
        <v>1408856</v>
      </c>
      <c r="N101" s="8">
        <v>30</v>
      </c>
      <c r="O101" s="6">
        <v>0.57723577235772405</v>
      </c>
      <c r="P101" s="8">
        <v>10</v>
      </c>
      <c r="Q101" s="6">
        <v>0.113821138211382</v>
      </c>
      <c r="R101" s="8">
        <v>40</v>
      </c>
      <c r="S101" s="6">
        <v>0.11111111111111099</v>
      </c>
      <c r="T101" s="8">
        <v>25</v>
      </c>
      <c r="U101" s="6">
        <v>0.10840108401084</v>
      </c>
      <c r="V101" s="8">
        <v>20</v>
      </c>
      <c r="W101" s="6">
        <v>5.1490514905149103E-2</v>
      </c>
    </row>
    <row r="102" spans="1:23" x14ac:dyDescent="0.25">
      <c r="A102" s="3" t="s">
        <v>22</v>
      </c>
      <c r="B102" s="6" t="s">
        <v>8</v>
      </c>
      <c r="C102" s="8">
        <v>366</v>
      </c>
      <c r="D102" s="8">
        <v>2.90396174863388</v>
      </c>
      <c r="E102" s="8">
        <v>1.0481327891723999</v>
      </c>
      <c r="F102" s="8">
        <v>5.4786778542912397E-2</v>
      </c>
      <c r="G102" s="8">
        <v>2.7962263456963301</v>
      </c>
      <c r="H102" s="8">
        <v>3.0116971515714299</v>
      </c>
      <c r="L102" s="8">
        <v>7009</v>
      </c>
      <c r="M102" s="8">
        <v>1412255</v>
      </c>
      <c r="N102" s="8">
        <v>3</v>
      </c>
      <c r="O102" s="6">
        <v>0.31967213114754101</v>
      </c>
      <c r="P102" s="8">
        <v>2.5</v>
      </c>
      <c r="Q102" s="6">
        <v>0.23224043715847001</v>
      </c>
      <c r="R102" s="8">
        <v>4</v>
      </c>
      <c r="S102" s="6">
        <v>0.13934426229508201</v>
      </c>
      <c r="T102" s="8">
        <v>2</v>
      </c>
      <c r="U102" s="6">
        <v>0.112021857923497</v>
      </c>
      <c r="V102" s="8">
        <v>5</v>
      </c>
      <c r="W102" s="6">
        <v>8.7431693989070997E-2</v>
      </c>
    </row>
    <row r="103" spans="1:23" x14ac:dyDescent="0.25">
      <c r="A103" s="3" t="s">
        <v>35</v>
      </c>
      <c r="B103" s="6" t="s">
        <v>5</v>
      </c>
      <c r="C103" s="8">
        <v>329</v>
      </c>
      <c r="D103" s="8">
        <v>1.7818571428571399</v>
      </c>
      <c r="E103" s="8">
        <v>12.2736705636305</v>
      </c>
      <c r="F103" s="8">
        <v>0.67666936228089603</v>
      </c>
      <c r="G103" s="8">
        <v>0.450727603519195</v>
      </c>
      <c r="H103" s="8">
        <v>3.11298668219509</v>
      </c>
      <c r="L103" s="8">
        <v>41872</v>
      </c>
      <c r="M103" s="8">
        <v>1396521</v>
      </c>
      <c r="N103" s="8">
        <v>0.3</v>
      </c>
      <c r="O103" s="6">
        <v>0.17629179331306999</v>
      </c>
      <c r="P103" s="8">
        <v>0.5</v>
      </c>
      <c r="Q103" s="6">
        <v>0.16109422492401199</v>
      </c>
      <c r="R103" s="8">
        <v>0.2</v>
      </c>
      <c r="S103" s="6">
        <v>0.151975683890578</v>
      </c>
      <c r="T103" s="8">
        <v>0.7</v>
      </c>
      <c r="U103" s="6">
        <v>9.4224924012158096E-2</v>
      </c>
      <c r="V103" s="8">
        <v>0.1</v>
      </c>
      <c r="W103" s="6">
        <v>8.2066869300911893E-2</v>
      </c>
    </row>
    <row r="104" spans="1:23" x14ac:dyDescent="0.25">
      <c r="A104" s="3" t="s">
        <v>107</v>
      </c>
      <c r="B104" s="6" t="s">
        <v>8</v>
      </c>
      <c r="C104" s="8">
        <v>328</v>
      </c>
      <c r="D104" s="8">
        <v>462.763109756098</v>
      </c>
      <c r="E104" s="8">
        <v>431.057661566516</v>
      </c>
      <c r="F104" s="8">
        <v>23.801177696522501</v>
      </c>
      <c r="G104" s="8">
        <v>415.94141672680098</v>
      </c>
      <c r="H104" s="8">
        <v>509.58480278539503</v>
      </c>
      <c r="L104" s="8">
        <v>9350</v>
      </c>
      <c r="M104" s="8">
        <v>1411795</v>
      </c>
      <c r="N104" s="8">
        <v>250</v>
      </c>
      <c r="O104" s="6">
        <v>0.42378048780487798</v>
      </c>
      <c r="P104" s="8">
        <v>500</v>
      </c>
      <c r="Q104" s="6">
        <v>0.26524390243902402</v>
      </c>
      <c r="R104" s="8">
        <v>1000</v>
      </c>
      <c r="S104" s="6">
        <v>7.0121951219512202E-2</v>
      </c>
    </row>
    <row r="105" spans="1:23" x14ac:dyDescent="0.25">
      <c r="A105" s="3" t="s">
        <v>112</v>
      </c>
      <c r="B105" s="6" t="s">
        <v>3</v>
      </c>
      <c r="C105" s="8">
        <v>328</v>
      </c>
      <c r="D105" s="8">
        <v>89.514146341463402</v>
      </c>
      <c r="E105" s="8">
        <v>120.996466953259</v>
      </c>
      <c r="F105" s="8">
        <v>6.6809122476565799</v>
      </c>
      <c r="G105" s="8">
        <v>76.371451202426201</v>
      </c>
      <c r="H105" s="8">
        <v>102.656841480501</v>
      </c>
      <c r="L105" s="8">
        <v>2973</v>
      </c>
      <c r="M105" s="8">
        <v>1409527</v>
      </c>
      <c r="N105" s="8">
        <v>40</v>
      </c>
      <c r="O105" s="6">
        <v>0.46646341463414598</v>
      </c>
      <c r="P105" s="8">
        <v>80</v>
      </c>
      <c r="Q105" s="6">
        <v>0.189024390243902</v>
      </c>
      <c r="R105" s="8">
        <v>20</v>
      </c>
      <c r="S105" s="6">
        <v>0.100609756097561</v>
      </c>
      <c r="T105" s="8">
        <v>400</v>
      </c>
      <c r="U105" s="6">
        <v>7.6219512195122005E-2</v>
      </c>
    </row>
    <row r="106" spans="1:23" x14ac:dyDescent="0.25">
      <c r="A106" s="3" t="s">
        <v>115</v>
      </c>
      <c r="B106" s="6" t="s">
        <v>179</v>
      </c>
      <c r="C106" s="8">
        <v>313</v>
      </c>
      <c r="D106" s="8">
        <v>4.8329073482428102</v>
      </c>
      <c r="E106" s="8">
        <v>3.1562367310272501</v>
      </c>
      <c r="F106" s="8">
        <v>0.17840104784758601</v>
      </c>
      <c r="G106" s="8">
        <v>4.4818947772142597</v>
      </c>
      <c r="H106" s="8">
        <v>5.1839199192713599</v>
      </c>
      <c r="L106" s="8">
        <v>6185</v>
      </c>
      <c r="M106" s="8">
        <v>1375858</v>
      </c>
      <c r="N106" s="8">
        <v>5</v>
      </c>
      <c r="O106" s="6">
        <v>0.44408945686901002</v>
      </c>
      <c r="P106" s="8">
        <v>3</v>
      </c>
      <c r="Q106" s="6">
        <v>0.22364217252396201</v>
      </c>
      <c r="R106" s="8">
        <v>2</v>
      </c>
      <c r="S106" s="6">
        <v>6.0702875399360999E-2</v>
      </c>
    </row>
    <row r="107" spans="1:23" x14ac:dyDescent="0.25">
      <c r="A107" s="3" t="s">
        <v>84</v>
      </c>
      <c r="B107" s="6" t="s">
        <v>28</v>
      </c>
      <c r="C107" s="8">
        <v>312</v>
      </c>
      <c r="D107" s="8">
        <v>8.4102564102564106</v>
      </c>
      <c r="E107" s="8">
        <v>113.114580487686</v>
      </c>
      <c r="F107" s="8">
        <v>6.4038520856553403</v>
      </c>
      <c r="G107" s="8">
        <v>-4.1897837704048797</v>
      </c>
      <c r="H107" s="8">
        <v>21.010296590917701</v>
      </c>
      <c r="L107" s="8">
        <v>2355</v>
      </c>
      <c r="M107" s="8">
        <v>1409038</v>
      </c>
      <c r="N107" s="8">
        <v>2</v>
      </c>
      <c r="O107" s="6">
        <v>0.93589743589743601</v>
      </c>
    </row>
    <row r="108" spans="1:23" x14ac:dyDescent="0.25">
      <c r="A108" s="3" t="s">
        <v>96</v>
      </c>
      <c r="B108" s="6" t="s">
        <v>179</v>
      </c>
      <c r="C108" s="8">
        <v>311</v>
      </c>
      <c r="D108" s="8">
        <v>5.7733118971061099</v>
      </c>
      <c r="E108" s="8">
        <v>5.9981901810102398</v>
      </c>
      <c r="F108" s="8">
        <v>0.34012616085453501</v>
      </c>
      <c r="G108" s="8">
        <v>5.1040808543387799</v>
      </c>
      <c r="H108" s="8">
        <v>6.44254293987344</v>
      </c>
      <c r="L108" s="8">
        <v>10387</v>
      </c>
      <c r="M108" s="8">
        <v>1411717</v>
      </c>
      <c r="N108" s="8">
        <v>5</v>
      </c>
      <c r="O108" s="6">
        <v>0.92282958199356901</v>
      </c>
    </row>
    <row r="109" spans="1:23" x14ac:dyDescent="0.25">
      <c r="A109" s="3" t="s">
        <v>116</v>
      </c>
      <c r="B109" s="6" t="s">
        <v>179</v>
      </c>
      <c r="C109" s="8">
        <v>296</v>
      </c>
      <c r="D109" s="8">
        <v>12.1266891891892</v>
      </c>
      <c r="E109" s="8">
        <v>9.5751265257658709</v>
      </c>
      <c r="F109" s="8">
        <v>0.556542924646796</v>
      </c>
      <c r="G109" s="8">
        <v>11.0314218823196</v>
      </c>
      <c r="H109" s="8">
        <v>13.2219564960588</v>
      </c>
      <c r="L109" s="8">
        <v>27265</v>
      </c>
      <c r="M109" s="8">
        <v>1409804</v>
      </c>
      <c r="N109" s="8">
        <v>10</v>
      </c>
      <c r="O109" s="6">
        <v>0.375</v>
      </c>
      <c r="P109" s="8">
        <v>5</v>
      </c>
      <c r="Q109" s="6">
        <v>0.15878378378378399</v>
      </c>
      <c r="R109" s="8">
        <v>20</v>
      </c>
      <c r="S109" s="6">
        <v>0.101351351351351</v>
      </c>
      <c r="T109" s="8">
        <v>8</v>
      </c>
      <c r="U109" s="6">
        <v>5.4054054054054099E-2</v>
      </c>
    </row>
    <row r="110" spans="1:23" x14ac:dyDescent="0.25">
      <c r="A110" s="3" t="s">
        <v>111</v>
      </c>
      <c r="B110" s="6" t="s">
        <v>179</v>
      </c>
      <c r="C110" s="8">
        <v>294</v>
      </c>
      <c r="D110" s="8">
        <v>7.7717687074829902</v>
      </c>
      <c r="E110" s="8">
        <v>4.5652028878322604</v>
      </c>
      <c r="F110" s="8">
        <v>0.26624803922545898</v>
      </c>
      <c r="G110" s="8">
        <v>7.24778241827243</v>
      </c>
      <c r="H110" s="8">
        <v>8.2957549966935495</v>
      </c>
      <c r="L110" s="8">
        <v>3266</v>
      </c>
      <c r="M110" s="8">
        <v>1397579</v>
      </c>
      <c r="N110" s="8">
        <v>10</v>
      </c>
      <c r="O110" s="6">
        <v>0.30612244897959201</v>
      </c>
      <c r="P110" s="8">
        <v>5</v>
      </c>
      <c r="Q110" s="6">
        <v>0.119047619047619</v>
      </c>
      <c r="R110" s="8">
        <v>3</v>
      </c>
      <c r="S110" s="6">
        <v>7.1428571428571397E-2</v>
      </c>
      <c r="T110" s="8">
        <v>6</v>
      </c>
      <c r="U110" s="6">
        <v>6.4625850340136098E-2</v>
      </c>
      <c r="V110" s="8">
        <v>7</v>
      </c>
      <c r="W110" s="6">
        <v>6.1224489795918401E-2</v>
      </c>
    </row>
    <row r="111" spans="1:23" x14ac:dyDescent="0.25">
      <c r="A111" s="3" t="s">
        <v>16</v>
      </c>
      <c r="B111" s="6" t="s">
        <v>30</v>
      </c>
      <c r="C111" s="8">
        <v>291</v>
      </c>
      <c r="D111" s="8">
        <v>2.8618556701030902</v>
      </c>
      <c r="E111" s="8">
        <v>7.44481342207055</v>
      </c>
      <c r="F111" s="8">
        <v>0.436422691828804</v>
      </c>
      <c r="G111" s="8">
        <v>2.0029228278100599</v>
      </c>
      <c r="H111" s="8">
        <v>3.72078851239612</v>
      </c>
      <c r="L111" s="8">
        <v>1615</v>
      </c>
      <c r="M111" s="8">
        <v>1408360</v>
      </c>
      <c r="N111" s="8">
        <v>2</v>
      </c>
      <c r="O111" s="6">
        <v>0.52920962199312704</v>
      </c>
      <c r="P111" s="8">
        <v>1</v>
      </c>
      <c r="Q111" s="6">
        <v>0.22336769759450201</v>
      </c>
      <c r="R111" s="8">
        <v>0.7</v>
      </c>
      <c r="S111" s="6">
        <v>0.11340206185567001</v>
      </c>
    </row>
    <row r="112" spans="1:23" x14ac:dyDescent="0.25">
      <c r="A112" s="3" t="s">
        <v>135</v>
      </c>
      <c r="B112" s="6" t="s">
        <v>8</v>
      </c>
      <c r="C112" s="8">
        <v>288</v>
      </c>
      <c r="D112" s="8">
        <v>600.61458333333303</v>
      </c>
      <c r="E112" s="8">
        <v>364.08541431305002</v>
      </c>
      <c r="F112" s="8">
        <v>21.4539387826559</v>
      </c>
      <c r="G112" s="8">
        <v>558.38880295439003</v>
      </c>
      <c r="H112" s="8">
        <v>642.84036371227705</v>
      </c>
      <c r="L112" s="8">
        <v>10588</v>
      </c>
      <c r="M112" s="8">
        <v>1403173</v>
      </c>
      <c r="N112" s="8">
        <v>1000</v>
      </c>
      <c r="O112" s="6">
        <v>0.30555555555555602</v>
      </c>
      <c r="P112" s="8">
        <v>120</v>
      </c>
      <c r="Q112" s="6">
        <v>0.20486111111111099</v>
      </c>
      <c r="R112" s="8">
        <v>975</v>
      </c>
      <c r="S112" s="6">
        <v>9.375E-2</v>
      </c>
      <c r="T112" s="8">
        <v>325</v>
      </c>
      <c r="U112" s="6">
        <v>9.375E-2</v>
      </c>
      <c r="V112" s="8">
        <v>650</v>
      </c>
      <c r="W112" s="6">
        <v>9.375E-2</v>
      </c>
    </row>
    <row r="113" spans="1:23" x14ac:dyDescent="0.25">
      <c r="A113" s="3" t="s">
        <v>133</v>
      </c>
      <c r="B113" s="6" t="s">
        <v>3</v>
      </c>
      <c r="C113" s="8">
        <v>280</v>
      </c>
      <c r="D113" s="8">
        <v>13.1721428571429</v>
      </c>
      <c r="E113" s="8">
        <v>13.9801655086687</v>
      </c>
      <c r="F113" s="8">
        <v>0.83547468895953603</v>
      </c>
      <c r="G113" s="8">
        <v>11.527559312732899</v>
      </c>
      <c r="H113" s="8">
        <v>14.816726401552801</v>
      </c>
      <c r="L113" s="8">
        <v>25428</v>
      </c>
      <c r="M113" s="8">
        <v>1393604</v>
      </c>
      <c r="N113" s="8">
        <v>8</v>
      </c>
      <c r="O113" s="6">
        <v>0.40357142857142903</v>
      </c>
      <c r="P113" s="8">
        <v>16</v>
      </c>
      <c r="Q113" s="6">
        <v>0.371428571428571</v>
      </c>
      <c r="R113" s="8">
        <v>4</v>
      </c>
      <c r="S113" s="6">
        <v>5.7142857142857099E-2</v>
      </c>
    </row>
    <row r="114" spans="1:23" x14ac:dyDescent="0.25">
      <c r="A114" s="3" t="s">
        <v>130</v>
      </c>
      <c r="B114" s="6" t="s">
        <v>180</v>
      </c>
      <c r="C114" s="8">
        <v>269</v>
      </c>
      <c r="D114" s="8">
        <v>6.6152416356877302</v>
      </c>
      <c r="E114" s="8">
        <v>2.4398950225870499</v>
      </c>
      <c r="F114" s="8">
        <v>0.148763025061493</v>
      </c>
      <c r="G114" s="8">
        <v>6.3223586250918098</v>
      </c>
      <c r="H114" s="8">
        <v>6.9081246462836496</v>
      </c>
      <c r="L114" s="8">
        <v>2133</v>
      </c>
      <c r="M114" s="8">
        <v>1412036</v>
      </c>
      <c r="N114" s="8">
        <v>6</v>
      </c>
      <c r="O114" s="6">
        <v>0.48327137546468402</v>
      </c>
      <c r="P114" s="8">
        <v>8</v>
      </c>
      <c r="Q114" s="6">
        <v>0.13754646840148699</v>
      </c>
      <c r="R114" s="8">
        <v>4</v>
      </c>
      <c r="S114" s="6">
        <v>0.12639405204460999</v>
      </c>
      <c r="T114" s="8">
        <v>5</v>
      </c>
      <c r="U114" s="6">
        <v>6.31970260223048E-2</v>
      </c>
      <c r="V114" s="8">
        <v>10</v>
      </c>
      <c r="W114" s="6">
        <v>5.2044609665427503E-2</v>
      </c>
    </row>
    <row r="115" spans="1:23" x14ac:dyDescent="0.25">
      <c r="A115" s="3" t="s">
        <v>89</v>
      </c>
      <c r="B115" s="6" t="s">
        <v>179</v>
      </c>
      <c r="C115" s="8">
        <v>265</v>
      </c>
      <c r="D115" s="8">
        <v>5.7471698113207603</v>
      </c>
      <c r="E115" s="8">
        <v>3.8366555320764002</v>
      </c>
      <c r="F115" s="8">
        <v>0.23568387583285</v>
      </c>
      <c r="G115" s="8">
        <v>5.2831265667532703</v>
      </c>
      <c r="H115" s="8">
        <v>6.2112130558882397</v>
      </c>
      <c r="L115" s="8">
        <v>6145</v>
      </c>
      <c r="M115" s="8">
        <v>1368233</v>
      </c>
      <c r="N115" s="8">
        <v>5</v>
      </c>
      <c r="O115" s="6">
        <v>0.73584905660377398</v>
      </c>
      <c r="P115" s="8">
        <v>3</v>
      </c>
      <c r="Q115" s="6">
        <v>7.9245283018867907E-2</v>
      </c>
      <c r="R115" s="8">
        <v>10</v>
      </c>
      <c r="S115" s="6">
        <v>5.2830188679245299E-2</v>
      </c>
    </row>
    <row r="116" spans="1:23" x14ac:dyDescent="0.25">
      <c r="A116" s="3" t="s">
        <v>70</v>
      </c>
      <c r="B116" s="6" t="s">
        <v>6</v>
      </c>
      <c r="C116" s="8">
        <v>263</v>
      </c>
      <c r="D116" s="8">
        <v>5.16346007604563</v>
      </c>
      <c r="E116" s="8">
        <v>19.2788699473757</v>
      </c>
      <c r="F116" s="8">
        <v>1.1887860479760299</v>
      </c>
      <c r="G116" s="8">
        <v>2.8227516446981902</v>
      </c>
      <c r="H116" s="8">
        <v>7.50416850739306</v>
      </c>
      <c r="L116" s="8">
        <v>2683</v>
      </c>
      <c r="M116" s="8">
        <v>1402204</v>
      </c>
      <c r="N116" s="8">
        <v>0.5</v>
      </c>
      <c r="O116" s="6">
        <v>0.21673003802281399</v>
      </c>
      <c r="P116" s="8">
        <v>0.3</v>
      </c>
      <c r="Q116" s="6">
        <v>0.20152091254752899</v>
      </c>
      <c r="R116" s="8">
        <v>0.2</v>
      </c>
      <c r="S116" s="6">
        <v>0.110266159695817</v>
      </c>
      <c r="T116" s="8">
        <v>0.4</v>
      </c>
      <c r="U116" s="6">
        <v>6.84410646387833E-2</v>
      </c>
      <c r="V116" s="8">
        <v>0.1</v>
      </c>
      <c r="W116" s="6">
        <v>6.0836501901140698E-2</v>
      </c>
    </row>
    <row r="117" spans="1:23" x14ac:dyDescent="0.25">
      <c r="A117" s="3" t="s">
        <v>108</v>
      </c>
      <c r="B117" s="6" t="s">
        <v>5</v>
      </c>
      <c r="C117" s="8">
        <v>256</v>
      </c>
      <c r="D117" s="8">
        <v>4.7013671874999998</v>
      </c>
      <c r="E117" s="8">
        <v>2.6610200178188901</v>
      </c>
      <c r="F117" s="8">
        <v>0.16631375111367999</v>
      </c>
      <c r="G117" s="8">
        <v>4.3738559126676604</v>
      </c>
      <c r="H117" s="8">
        <v>5.0288784623323401</v>
      </c>
      <c r="L117" s="8">
        <v>26288</v>
      </c>
      <c r="M117" s="8">
        <v>1405917</v>
      </c>
      <c r="N117" s="8">
        <v>5</v>
      </c>
      <c r="O117" s="6">
        <v>0.30078125</v>
      </c>
      <c r="P117" s="8">
        <v>2.5</v>
      </c>
      <c r="Q117" s="6">
        <v>0.15625</v>
      </c>
      <c r="R117" s="8">
        <v>3</v>
      </c>
      <c r="S117" s="6">
        <v>0.1484375</v>
      </c>
      <c r="T117" s="8">
        <v>10</v>
      </c>
      <c r="U117" s="6">
        <v>7.421875E-2</v>
      </c>
    </row>
    <row r="118" spans="1:23" x14ac:dyDescent="0.25">
      <c r="A118" s="3" t="s">
        <v>109</v>
      </c>
      <c r="B118" s="6" t="s">
        <v>5</v>
      </c>
      <c r="C118" s="8">
        <v>242</v>
      </c>
      <c r="D118" s="8">
        <v>0.74194214876033104</v>
      </c>
      <c r="E118" s="8">
        <v>0.638647388052204</v>
      </c>
      <c r="F118" s="8">
        <v>4.1053808988980901E-2</v>
      </c>
      <c r="G118" s="8">
        <v>0.66107540697909495</v>
      </c>
      <c r="H118" s="8">
        <v>0.82280889054156603</v>
      </c>
      <c r="L118" s="8">
        <v>10215</v>
      </c>
      <c r="M118" s="8">
        <v>1393704</v>
      </c>
      <c r="N118" s="8">
        <v>0.5</v>
      </c>
      <c r="O118" s="6">
        <v>0.210743801652893</v>
      </c>
      <c r="P118" s="8">
        <v>1</v>
      </c>
      <c r="Q118" s="6">
        <v>0.18181818181818199</v>
      </c>
      <c r="R118" s="8">
        <v>0.3</v>
      </c>
      <c r="S118" s="6">
        <v>0.103305785123967</v>
      </c>
      <c r="T118" s="8">
        <v>0.2</v>
      </c>
      <c r="U118" s="6">
        <v>9.9173553719008295E-2</v>
      </c>
      <c r="V118" s="8">
        <v>0.4</v>
      </c>
      <c r="W118" s="6">
        <v>7.0247933884297495E-2</v>
      </c>
    </row>
    <row r="119" spans="1:23" x14ac:dyDescent="0.25">
      <c r="A119" s="3" t="s">
        <v>139</v>
      </c>
      <c r="B119" s="6" t="s">
        <v>203</v>
      </c>
      <c r="C119" s="8">
        <v>237</v>
      </c>
      <c r="D119" s="8">
        <v>3.1223628691983101</v>
      </c>
      <c r="E119" s="8">
        <v>1.3830871217721901</v>
      </c>
      <c r="F119" s="8">
        <v>8.9841162847678499E-2</v>
      </c>
      <c r="G119" s="8">
        <v>2.94537743779689</v>
      </c>
      <c r="H119" s="8">
        <v>3.2993483005997302</v>
      </c>
      <c r="L119" s="8">
        <v>1023</v>
      </c>
      <c r="M119" s="8">
        <v>1409807</v>
      </c>
      <c r="N119" s="8">
        <v>2</v>
      </c>
      <c r="O119" s="6">
        <v>0.443037974683544</v>
      </c>
      <c r="P119" s="8">
        <v>4</v>
      </c>
      <c r="Q119" s="6">
        <v>0.43459915611814298</v>
      </c>
      <c r="R119" s="8">
        <v>3</v>
      </c>
      <c r="S119" s="6">
        <v>6.3291139240506306E-2</v>
      </c>
    </row>
    <row r="120" spans="1:23" x14ac:dyDescent="0.25">
      <c r="A120" s="3" t="s">
        <v>141</v>
      </c>
      <c r="B120" s="6" t="s">
        <v>179</v>
      </c>
      <c r="C120" s="8">
        <v>227</v>
      </c>
      <c r="D120" s="8">
        <v>15.611013215859</v>
      </c>
      <c r="E120" s="8">
        <v>39.552907463192398</v>
      </c>
      <c r="F120" s="8">
        <v>2.6252186724877302</v>
      </c>
      <c r="G120" s="8">
        <v>10.438221452496499</v>
      </c>
      <c r="H120" s="8">
        <v>20.7838049792215</v>
      </c>
      <c r="L120" s="8">
        <v>6088</v>
      </c>
      <c r="M120" s="8">
        <v>1384696</v>
      </c>
      <c r="N120" s="8">
        <v>5</v>
      </c>
      <c r="O120" s="6">
        <v>0.47136563876651999</v>
      </c>
      <c r="P120" s="8">
        <v>10</v>
      </c>
      <c r="Q120" s="6">
        <v>0.33480176211453699</v>
      </c>
    </row>
    <row r="121" spans="1:23" x14ac:dyDescent="0.25">
      <c r="A121" s="3" t="s">
        <v>127</v>
      </c>
      <c r="B121" s="6" t="s">
        <v>179</v>
      </c>
      <c r="C121" s="8">
        <v>218</v>
      </c>
      <c r="D121" s="8">
        <v>3.82339449541284</v>
      </c>
      <c r="E121" s="8">
        <v>2.0415620296908799</v>
      </c>
      <c r="F121" s="8">
        <v>0.138272028141637</v>
      </c>
      <c r="G121" s="8">
        <v>3.5508803266218698</v>
      </c>
      <c r="H121" s="8">
        <v>4.0959086642038098</v>
      </c>
      <c r="L121" s="8">
        <v>12275</v>
      </c>
      <c r="M121" s="8">
        <v>1406544</v>
      </c>
      <c r="N121" s="8">
        <v>5</v>
      </c>
      <c r="O121" s="6">
        <v>0.42660550458715601</v>
      </c>
      <c r="P121" s="8">
        <v>3</v>
      </c>
      <c r="Q121" s="6">
        <v>0.31192660550458701</v>
      </c>
      <c r="R121" s="8">
        <v>1</v>
      </c>
      <c r="S121" s="6">
        <v>0.18807339449541299</v>
      </c>
    </row>
    <row r="122" spans="1:23" x14ac:dyDescent="0.25">
      <c r="A122" s="3" t="s">
        <v>146</v>
      </c>
      <c r="B122" s="6" t="s">
        <v>8</v>
      </c>
      <c r="C122" s="8">
        <v>217</v>
      </c>
      <c r="D122" s="8">
        <v>1210.20737327189</v>
      </c>
      <c r="E122" s="8">
        <v>412.85823764317399</v>
      </c>
      <c r="F122" s="8">
        <v>28.026643379534899</v>
      </c>
      <c r="G122" s="8">
        <v>1154.9695048557101</v>
      </c>
      <c r="H122" s="8">
        <v>1265.4452416880699</v>
      </c>
      <c r="L122" s="8">
        <v>11186</v>
      </c>
      <c r="M122" s="8">
        <v>1410705</v>
      </c>
      <c r="N122" s="8">
        <v>1000</v>
      </c>
      <c r="O122" s="6">
        <v>0.77880184331797198</v>
      </c>
      <c r="P122" s="8">
        <v>2000</v>
      </c>
      <c r="Q122" s="6">
        <v>0.211981566820276</v>
      </c>
    </row>
    <row r="123" spans="1:23" x14ac:dyDescent="0.25">
      <c r="A123" s="3" t="s">
        <v>123</v>
      </c>
      <c r="B123" s="6" t="s">
        <v>5</v>
      </c>
      <c r="C123" s="8">
        <v>216</v>
      </c>
      <c r="D123" s="8">
        <v>2.3861111111111102</v>
      </c>
      <c r="E123" s="8">
        <v>14.913214576081399</v>
      </c>
      <c r="F123" s="8">
        <v>1.014715726001</v>
      </c>
      <c r="G123" s="8">
        <v>0.38615075770521101</v>
      </c>
      <c r="H123" s="8">
        <v>4.38607146451701</v>
      </c>
      <c r="L123" s="8">
        <v>1724</v>
      </c>
      <c r="M123" s="8">
        <v>1389491</v>
      </c>
      <c r="N123" s="8">
        <v>1</v>
      </c>
      <c r="O123" s="6">
        <v>0.31481481481481499</v>
      </c>
      <c r="P123" s="8">
        <v>1.5</v>
      </c>
      <c r="Q123" s="6">
        <v>0.29166666666666702</v>
      </c>
      <c r="R123" s="8">
        <v>2</v>
      </c>
      <c r="S123" s="6">
        <v>0.180555555555556</v>
      </c>
      <c r="T123" s="8">
        <v>0.5</v>
      </c>
      <c r="U123" s="6">
        <v>5.0925925925925902E-2</v>
      </c>
    </row>
    <row r="124" spans="1:23" x14ac:dyDescent="0.25">
      <c r="A124" s="3" t="s">
        <v>131</v>
      </c>
      <c r="B124" s="6" t="s">
        <v>179</v>
      </c>
      <c r="C124" s="8">
        <v>215</v>
      </c>
      <c r="D124" s="8">
        <v>26.2767441860465</v>
      </c>
      <c r="E124" s="8">
        <v>14.419982844580399</v>
      </c>
      <c r="F124" s="8">
        <v>0.98343466752651398</v>
      </c>
      <c r="G124" s="8">
        <v>24.338387108123499</v>
      </c>
      <c r="H124" s="8">
        <v>28.215101263969501</v>
      </c>
      <c r="L124" s="8">
        <v>5547</v>
      </c>
      <c r="M124" s="8">
        <v>1398678</v>
      </c>
      <c r="N124" s="8">
        <v>25</v>
      </c>
      <c r="O124" s="6">
        <v>0.413953488372093</v>
      </c>
      <c r="P124" s="8">
        <v>50</v>
      </c>
      <c r="Q124" s="6">
        <v>0.227906976744186</v>
      </c>
      <c r="R124" s="8">
        <v>10</v>
      </c>
      <c r="S124" s="6">
        <v>0.15348837209302299</v>
      </c>
      <c r="T124" s="8">
        <v>20</v>
      </c>
      <c r="U124" s="6">
        <v>7.9069767441860506E-2</v>
      </c>
      <c r="V124" s="8">
        <v>12.5</v>
      </c>
      <c r="W124" s="6">
        <v>5.1162790697674397E-2</v>
      </c>
    </row>
    <row r="125" spans="1:23" x14ac:dyDescent="0.25">
      <c r="A125" s="3" t="s">
        <v>143</v>
      </c>
      <c r="B125" s="6" t="s">
        <v>179</v>
      </c>
      <c r="C125" s="8">
        <v>205</v>
      </c>
      <c r="D125" s="8">
        <v>29.219512195122</v>
      </c>
      <c r="E125" s="8">
        <v>7.3013301068714496</v>
      </c>
      <c r="F125" s="8">
        <v>0.50994701460535496</v>
      </c>
      <c r="G125" s="8">
        <v>28.214127856883199</v>
      </c>
      <c r="H125" s="8">
        <v>30.224896533360699</v>
      </c>
      <c r="L125" s="8">
        <v>7740</v>
      </c>
      <c r="M125" s="8">
        <v>1411399</v>
      </c>
      <c r="N125" s="8">
        <v>30</v>
      </c>
      <c r="O125" s="6">
        <v>0.70243902439024397</v>
      </c>
      <c r="P125" s="8">
        <v>40</v>
      </c>
      <c r="Q125" s="6">
        <v>0.13170731707317099</v>
      </c>
      <c r="R125" s="8">
        <v>10</v>
      </c>
      <c r="S125" s="6">
        <v>8.7804878048780496E-2</v>
      </c>
    </row>
    <row r="126" spans="1:23" x14ac:dyDescent="0.25">
      <c r="A126" s="3" t="s">
        <v>126</v>
      </c>
      <c r="B126" s="6" t="s">
        <v>8</v>
      </c>
      <c r="C126" s="8">
        <v>204</v>
      </c>
      <c r="D126" s="8">
        <v>98.216176470588195</v>
      </c>
      <c r="E126" s="8">
        <v>30.188135585626899</v>
      </c>
      <c r="F126" s="8">
        <v>2.1135922517245298</v>
      </c>
      <c r="G126" s="8">
        <v>94.049010591069802</v>
      </c>
      <c r="H126" s="8">
        <v>102.383342350107</v>
      </c>
      <c r="L126" s="8">
        <v>13286</v>
      </c>
      <c r="M126" s="8">
        <v>1407793</v>
      </c>
      <c r="N126" s="8">
        <v>100</v>
      </c>
      <c r="O126" s="6">
        <v>0.32352941176470601</v>
      </c>
      <c r="P126" s="8">
        <v>75</v>
      </c>
      <c r="Q126" s="6">
        <v>0.30392156862745101</v>
      </c>
      <c r="R126" s="8">
        <v>125</v>
      </c>
      <c r="S126" s="6">
        <v>0.17156862745098</v>
      </c>
      <c r="T126" s="8">
        <v>150</v>
      </c>
      <c r="U126" s="6">
        <v>9.31372549019608E-2</v>
      </c>
      <c r="V126" s="8">
        <v>50</v>
      </c>
      <c r="W126" s="6">
        <v>5.3921568627450997E-2</v>
      </c>
    </row>
    <row r="127" spans="1:23" x14ac:dyDescent="0.25">
      <c r="A127" s="3" t="s">
        <v>122</v>
      </c>
      <c r="B127" s="6" t="s">
        <v>8</v>
      </c>
      <c r="C127" s="8">
        <v>197</v>
      </c>
      <c r="D127" s="8">
        <v>20</v>
      </c>
      <c r="E127" s="8">
        <v>0</v>
      </c>
      <c r="F127" s="8">
        <v>0</v>
      </c>
      <c r="G127" s="8">
        <v>20</v>
      </c>
      <c r="H127" s="8">
        <v>20</v>
      </c>
      <c r="L127" s="8">
        <v>13360</v>
      </c>
      <c r="M127" s="8">
        <v>1395727</v>
      </c>
      <c r="N127" s="8">
        <v>20</v>
      </c>
      <c r="O127" s="6">
        <v>1</v>
      </c>
    </row>
    <row r="128" spans="1:23" x14ac:dyDescent="0.25">
      <c r="A128" s="3" t="s">
        <v>114</v>
      </c>
      <c r="B128" s="6" t="s">
        <v>8</v>
      </c>
      <c r="C128" s="8">
        <v>195</v>
      </c>
      <c r="D128" s="8">
        <v>20.461538461538499</v>
      </c>
      <c r="E128" s="8">
        <v>3.2573956601731902</v>
      </c>
      <c r="F128" s="8">
        <v>0.233266948288152</v>
      </c>
      <c r="G128" s="8">
        <v>20.001503097168101</v>
      </c>
      <c r="H128" s="8">
        <v>20.921573825908801</v>
      </c>
      <c r="L128" s="8">
        <v>562</v>
      </c>
      <c r="M128" s="8">
        <v>1410182</v>
      </c>
      <c r="N128" s="8">
        <v>20</v>
      </c>
      <c r="O128" s="6">
        <v>0.979487179487179</v>
      </c>
    </row>
    <row r="129" spans="1:23" x14ac:dyDescent="0.25">
      <c r="A129" s="3" t="s">
        <v>134</v>
      </c>
      <c r="B129" s="6" t="s">
        <v>179</v>
      </c>
      <c r="C129" s="8">
        <v>195</v>
      </c>
      <c r="D129" s="8">
        <v>4.2717948717948699</v>
      </c>
      <c r="E129" s="8">
        <v>11.065082739870499</v>
      </c>
      <c r="F129" s="8">
        <v>0.79238703324982596</v>
      </c>
      <c r="G129" s="8">
        <v>2.7090957400123998</v>
      </c>
      <c r="H129" s="8">
        <v>5.8344940035773396</v>
      </c>
      <c r="L129" s="8">
        <v>1612</v>
      </c>
      <c r="M129" s="8">
        <v>1404673</v>
      </c>
      <c r="N129" s="8">
        <v>2</v>
      </c>
      <c r="O129" s="6">
        <v>0.28717948717948699</v>
      </c>
      <c r="P129" s="8">
        <v>3</v>
      </c>
      <c r="Q129" s="6">
        <v>0.261538461538462</v>
      </c>
      <c r="R129" s="8">
        <v>4</v>
      </c>
      <c r="S129" s="6">
        <v>0.256410256410256</v>
      </c>
      <c r="T129" s="8">
        <v>1</v>
      </c>
      <c r="U129" s="6">
        <v>9.7435897435897395E-2</v>
      </c>
    </row>
    <row r="130" spans="1:23" x14ac:dyDescent="0.25">
      <c r="A130" s="3" t="s">
        <v>27</v>
      </c>
      <c r="B130" s="6" t="s">
        <v>8</v>
      </c>
      <c r="C130" s="8">
        <v>180</v>
      </c>
      <c r="D130" s="8">
        <v>9.8044444444444405</v>
      </c>
      <c r="E130" s="8">
        <v>57.5502033178361</v>
      </c>
      <c r="F130" s="8">
        <v>4.2895388912538497</v>
      </c>
      <c r="G130" s="8">
        <v>1.3405105735513201</v>
      </c>
      <c r="H130" s="8">
        <v>18.2683783153376</v>
      </c>
      <c r="L130" s="8">
        <v>525668</v>
      </c>
      <c r="M130" s="8">
        <v>1407532</v>
      </c>
      <c r="N130" s="8">
        <v>0.1</v>
      </c>
      <c r="O130" s="6">
        <v>0.29444444444444401</v>
      </c>
      <c r="P130" s="8">
        <v>0.2</v>
      </c>
      <c r="Q130" s="6">
        <v>0.233333333333333</v>
      </c>
      <c r="R130" s="8">
        <v>0.5</v>
      </c>
      <c r="S130" s="6">
        <v>0.122222222222222</v>
      </c>
      <c r="T130" s="8">
        <v>0.4</v>
      </c>
      <c r="U130" s="6">
        <v>6.6666666666666693E-2</v>
      </c>
      <c r="V130" s="8">
        <v>0.3</v>
      </c>
      <c r="W130" s="6">
        <v>6.1111111111111102E-2</v>
      </c>
    </row>
    <row r="131" spans="1:23" x14ac:dyDescent="0.25">
      <c r="A131" s="3" t="s">
        <v>154</v>
      </c>
      <c r="B131" s="6" t="s">
        <v>179</v>
      </c>
      <c r="C131" s="8">
        <v>175</v>
      </c>
      <c r="D131" s="8">
        <v>6.79428571428571</v>
      </c>
      <c r="E131" s="8">
        <v>4.3022276278198399</v>
      </c>
      <c r="F131" s="8">
        <v>0.32521783962293299</v>
      </c>
      <c r="G131" s="8">
        <v>6.1524571242943704</v>
      </c>
      <c r="H131" s="8">
        <v>7.4361143042770603</v>
      </c>
      <c r="L131" s="8">
        <v>37624</v>
      </c>
      <c r="M131" s="8">
        <v>1398547</v>
      </c>
      <c r="N131" s="8">
        <v>5</v>
      </c>
      <c r="O131" s="6">
        <v>0.72571428571428598</v>
      </c>
      <c r="P131" s="8">
        <v>10</v>
      </c>
      <c r="Q131" s="6">
        <v>0.10285714285714299</v>
      </c>
      <c r="R131" s="8">
        <v>20</v>
      </c>
      <c r="S131" s="6">
        <v>6.2857142857142903E-2</v>
      </c>
    </row>
    <row r="132" spans="1:23" x14ac:dyDescent="0.25">
      <c r="A132" s="3" t="s">
        <v>117</v>
      </c>
      <c r="B132" s="6" t="s">
        <v>178</v>
      </c>
      <c r="C132" s="8">
        <v>170</v>
      </c>
      <c r="D132" s="8">
        <v>0.69764705882352895</v>
      </c>
      <c r="E132" s="8">
        <v>0.24469590865642199</v>
      </c>
      <c r="F132" s="8">
        <v>1.8767319485367001E-2</v>
      </c>
      <c r="G132" s="8">
        <v>0.66060160966386305</v>
      </c>
      <c r="H132" s="8">
        <v>0.73469250798319596</v>
      </c>
      <c r="L132" s="8">
        <v>16459</v>
      </c>
      <c r="M132" s="8">
        <v>1394499</v>
      </c>
      <c r="N132" s="8">
        <v>0.5</v>
      </c>
      <c r="O132" s="6">
        <v>0.6</v>
      </c>
      <c r="P132" s="8">
        <v>1</v>
      </c>
      <c r="Q132" s="6">
        <v>0.39411764705882402</v>
      </c>
    </row>
    <row r="133" spans="1:23" x14ac:dyDescent="0.25">
      <c r="A133" s="3" t="s">
        <v>132</v>
      </c>
      <c r="B133" s="6" t="s">
        <v>26</v>
      </c>
      <c r="C133" s="8">
        <v>167</v>
      </c>
      <c r="D133" s="8">
        <v>8.5149700598802394</v>
      </c>
      <c r="E133" s="8">
        <v>3.9862055627193702</v>
      </c>
      <c r="F133" s="8">
        <v>0.30846184740890598</v>
      </c>
      <c r="G133" s="8">
        <v>7.9060092486928601</v>
      </c>
      <c r="H133" s="8">
        <v>9.1239308710676106</v>
      </c>
      <c r="L133" s="8">
        <v>2934</v>
      </c>
      <c r="M133" s="8">
        <v>1370655</v>
      </c>
      <c r="N133" s="8">
        <v>5</v>
      </c>
      <c r="O133" s="6">
        <v>0.389221556886228</v>
      </c>
      <c r="P133" s="8">
        <v>10</v>
      </c>
      <c r="Q133" s="6">
        <v>0.27544910179640703</v>
      </c>
      <c r="R133" s="8">
        <v>15</v>
      </c>
      <c r="S133" s="6">
        <v>0.19760479041916201</v>
      </c>
    </row>
    <row r="134" spans="1:23" x14ac:dyDescent="0.25">
      <c r="A134" s="3" t="s">
        <v>16</v>
      </c>
      <c r="B134" s="6" t="s">
        <v>3</v>
      </c>
      <c r="C134" s="8">
        <v>157</v>
      </c>
      <c r="D134" s="8">
        <v>31.210191082802499</v>
      </c>
      <c r="E134" s="8">
        <v>33.4918726932627</v>
      </c>
      <c r="F134" s="8">
        <v>2.6729424332752201</v>
      </c>
      <c r="G134" s="8">
        <v>25.930883672024901</v>
      </c>
      <c r="H134" s="8">
        <v>36.4894984935802</v>
      </c>
      <c r="L134" s="8">
        <v>4009</v>
      </c>
      <c r="M134" s="8">
        <v>1376191</v>
      </c>
      <c r="N134" s="8">
        <v>20</v>
      </c>
      <c r="O134" s="6">
        <v>0.23566878980891701</v>
      </c>
      <c r="P134" s="8">
        <v>10</v>
      </c>
      <c r="Q134" s="6">
        <v>0.21656050955414</v>
      </c>
      <c r="R134" s="8">
        <v>2</v>
      </c>
      <c r="S134" s="6">
        <v>9.5541401273885398E-2</v>
      </c>
      <c r="T134" s="8">
        <v>30</v>
      </c>
      <c r="U134" s="6">
        <v>9.5541401273885398E-2</v>
      </c>
    </row>
    <row r="135" spans="1:23" x14ac:dyDescent="0.25">
      <c r="A135" s="3" t="s">
        <v>136</v>
      </c>
      <c r="B135" s="6" t="s">
        <v>8</v>
      </c>
      <c r="C135" s="8">
        <v>154</v>
      </c>
      <c r="D135" s="8">
        <v>211.68831168831201</v>
      </c>
      <c r="E135" s="8">
        <v>114.873076845965</v>
      </c>
      <c r="F135" s="8">
        <v>9.25673632707311</v>
      </c>
      <c r="G135" s="8">
        <v>193.402673872241</v>
      </c>
      <c r="H135" s="8">
        <v>229.97394950438201</v>
      </c>
      <c r="L135" s="8">
        <v>21792</v>
      </c>
      <c r="M135" s="8">
        <v>1380134</v>
      </c>
      <c r="N135" s="8">
        <v>200</v>
      </c>
      <c r="O135" s="6">
        <v>0.48701298701298701</v>
      </c>
      <c r="P135" s="8">
        <v>100</v>
      </c>
      <c r="Q135" s="6">
        <v>0.31168831168831201</v>
      </c>
      <c r="R135" s="8">
        <v>400</v>
      </c>
      <c r="S135" s="6">
        <v>0.19480519480519501</v>
      </c>
    </row>
    <row r="136" spans="1:23" x14ac:dyDescent="0.25">
      <c r="A136" s="3" t="s">
        <v>13</v>
      </c>
      <c r="B136" s="6" t="s">
        <v>4</v>
      </c>
      <c r="C136" s="8">
        <v>148</v>
      </c>
      <c r="D136" s="8">
        <v>98.739864864864899</v>
      </c>
      <c r="E136" s="8">
        <v>149.199850672841</v>
      </c>
      <c r="F136" s="8">
        <v>12.264152178362799</v>
      </c>
      <c r="G136" s="8">
        <v>74.505738547234301</v>
      </c>
      <c r="H136" s="8">
        <v>122.973991182495</v>
      </c>
      <c r="L136" s="8">
        <v>5430</v>
      </c>
      <c r="M136" s="8">
        <v>1405318</v>
      </c>
      <c r="N136" s="8">
        <v>1</v>
      </c>
      <c r="O136" s="6">
        <v>0.15540540540540501</v>
      </c>
      <c r="P136" s="8">
        <v>1.5</v>
      </c>
      <c r="Q136" s="6">
        <v>0.101351351351351</v>
      </c>
      <c r="R136" s="8">
        <v>200</v>
      </c>
      <c r="S136" s="6">
        <v>9.45945945945946E-2</v>
      </c>
      <c r="T136" s="8">
        <v>50</v>
      </c>
      <c r="U136" s="6">
        <v>8.7837837837837801E-2</v>
      </c>
      <c r="V136" s="8">
        <v>100</v>
      </c>
      <c r="W136" s="6">
        <v>7.4324324324324301E-2</v>
      </c>
    </row>
    <row r="137" spans="1:23" x14ac:dyDescent="0.25">
      <c r="A137" s="3" t="s">
        <v>119</v>
      </c>
      <c r="B137" s="6" t="s">
        <v>6</v>
      </c>
      <c r="C137" s="8">
        <v>130</v>
      </c>
      <c r="D137" s="8">
        <v>0.64143846153846196</v>
      </c>
      <c r="E137" s="8">
        <v>0.78703540501161795</v>
      </c>
      <c r="F137" s="8">
        <v>6.9027571344399505E-2</v>
      </c>
      <c r="G137" s="8">
        <v>0.50488545963549603</v>
      </c>
      <c r="H137" s="8">
        <v>0.777991463441427</v>
      </c>
      <c r="L137" s="8">
        <v>7159</v>
      </c>
      <c r="M137" s="8">
        <v>1312717</v>
      </c>
      <c r="N137" s="8">
        <v>0.2</v>
      </c>
      <c r="O137" s="6">
        <v>0.138461538461538</v>
      </c>
      <c r="P137" s="8">
        <v>0.1</v>
      </c>
      <c r="Q137" s="6">
        <v>9.2307692307692299E-2</v>
      </c>
      <c r="R137" s="8">
        <v>1</v>
      </c>
      <c r="S137" s="6">
        <v>7.69230769230769E-2</v>
      </c>
      <c r="T137" s="8">
        <v>0.3</v>
      </c>
      <c r="U137" s="6">
        <v>6.15384615384615E-2</v>
      </c>
      <c r="V137" s="8">
        <v>0.15</v>
      </c>
      <c r="W137" s="6">
        <v>6.15384615384615E-2</v>
      </c>
    </row>
    <row r="138" spans="1:23" x14ac:dyDescent="0.25">
      <c r="A138" s="3" t="s">
        <v>144</v>
      </c>
      <c r="B138" s="6" t="s">
        <v>179</v>
      </c>
      <c r="C138" s="8">
        <v>128</v>
      </c>
      <c r="D138" s="8">
        <v>5.359375</v>
      </c>
      <c r="E138" s="8">
        <v>5.2282310207468097</v>
      </c>
      <c r="F138" s="8">
        <v>0.46211470104749203</v>
      </c>
      <c r="G138" s="8">
        <v>4.4450697461049202</v>
      </c>
      <c r="H138" s="8">
        <v>6.2736802538950798</v>
      </c>
      <c r="L138" s="8">
        <v>16874</v>
      </c>
      <c r="M138" s="8">
        <v>1411624</v>
      </c>
      <c r="N138" s="8">
        <v>5</v>
      </c>
      <c r="O138" s="6">
        <v>0.3046875</v>
      </c>
      <c r="P138" s="8">
        <v>3</v>
      </c>
      <c r="Q138" s="6">
        <v>0.2578125</v>
      </c>
      <c r="R138" s="8">
        <v>2</v>
      </c>
      <c r="S138" s="6">
        <v>0.109375</v>
      </c>
      <c r="T138" s="8">
        <v>1</v>
      </c>
      <c r="U138" s="6">
        <v>7.8125E-2</v>
      </c>
      <c r="V138" s="8">
        <v>10</v>
      </c>
      <c r="W138" s="6">
        <v>7.8125E-2</v>
      </c>
    </row>
    <row r="139" spans="1:23" x14ac:dyDescent="0.25">
      <c r="A139" s="3" t="s">
        <v>64</v>
      </c>
      <c r="B139" s="6" t="s">
        <v>183</v>
      </c>
      <c r="C139" s="8">
        <v>127</v>
      </c>
      <c r="D139" s="8">
        <v>15.822204724409399</v>
      </c>
      <c r="E139" s="8">
        <v>21.4415698797951</v>
      </c>
      <c r="F139" s="8">
        <v>1.9026316604936699</v>
      </c>
      <c r="G139" s="8">
        <v>12.057522919812101</v>
      </c>
      <c r="H139" s="8">
        <v>19.586886529006801</v>
      </c>
      <c r="L139" s="8">
        <v>34413</v>
      </c>
      <c r="M139" s="8">
        <v>1392142</v>
      </c>
      <c r="N139" s="8">
        <v>0.5</v>
      </c>
      <c r="O139" s="6">
        <v>0.244094488188976</v>
      </c>
      <c r="P139" s="8">
        <v>30</v>
      </c>
      <c r="Q139" s="6">
        <v>8.6614173228346497E-2</v>
      </c>
      <c r="R139" s="8">
        <v>10</v>
      </c>
      <c r="S139" s="6">
        <v>8.6614173228346497E-2</v>
      </c>
      <c r="T139" s="8">
        <v>5</v>
      </c>
      <c r="U139" s="6">
        <v>8.6614173228346497E-2</v>
      </c>
      <c r="V139" s="8">
        <v>20</v>
      </c>
      <c r="W139" s="6">
        <v>7.0866141732283505E-2</v>
      </c>
    </row>
    <row r="140" spans="1:23" x14ac:dyDescent="0.25">
      <c r="A140" s="3" t="s">
        <v>125</v>
      </c>
      <c r="B140" s="6" t="s">
        <v>26</v>
      </c>
      <c r="C140" s="8">
        <v>126</v>
      </c>
      <c r="D140" s="8">
        <v>6.7222222222222197</v>
      </c>
      <c r="E140" s="8">
        <v>6.3168205785998204</v>
      </c>
      <c r="F140" s="8">
        <v>0.56274710425818297</v>
      </c>
      <c r="G140" s="8">
        <v>5.60864725921867</v>
      </c>
      <c r="H140" s="8">
        <v>7.8357971852257799</v>
      </c>
      <c r="L140" s="8">
        <v>25363</v>
      </c>
      <c r="M140" s="8">
        <v>1405911</v>
      </c>
      <c r="N140" s="8">
        <v>2</v>
      </c>
      <c r="O140" s="6">
        <v>0.182539682539683</v>
      </c>
      <c r="P140" s="8">
        <v>3</v>
      </c>
      <c r="Q140" s="6">
        <v>0.119047619047619</v>
      </c>
      <c r="R140" s="8">
        <v>5</v>
      </c>
      <c r="S140" s="6">
        <v>0.11111111111111099</v>
      </c>
      <c r="T140" s="8">
        <v>4</v>
      </c>
      <c r="U140" s="6">
        <v>0.103174603174603</v>
      </c>
      <c r="V140" s="8">
        <v>6</v>
      </c>
      <c r="W140" s="6">
        <v>9.5238095238095205E-2</v>
      </c>
    </row>
    <row r="141" spans="1:23" x14ac:dyDescent="0.25">
      <c r="A141" s="3" t="s">
        <v>148</v>
      </c>
      <c r="B141" s="6" t="s">
        <v>8</v>
      </c>
      <c r="C141" s="8">
        <v>121</v>
      </c>
      <c r="D141" s="8">
        <v>0.20165289256198299</v>
      </c>
      <c r="E141" s="8">
        <v>1.8181818181818701E-2</v>
      </c>
      <c r="F141" s="8">
        <v>1.65289256198352E-3</v>
      </c>
      <c r="G141" s="8">
        <v>0.198380826647129</v>
      </c>
      <c r="H141" s="8">
        <v>0.204924958476838</v>
      </c>
      <c r="L141" s="8">
        <v>1696</v>
      </c>
      <c r="M141" s="8">
        <v>1380333</v>
      </c>
      <c r="N141" s="8">
        <v>0.2</v>
      </c>
      <c r="O141" s="6">
        <v>0.99173553719008301</v>
      </c>
    </row>
    <row r="142" spans="1:23" x14ac:dyDescent="0.25">
      <c r="A142" s="3" t="s">
        <v>150</v>
      </c>
      <c r="B142" s="6" t="s">
        <v>8</v>
      </c>
      <c r="C142" s="8">
        <v>120</v>
      </c>
      <c r="D142" s="8">
        <v>2.7</v>
      </c>
      <c r="E142" s="8">
        <v>0.96884233092122596</v>
      </c>
      <c r="F142" s="8">
        <v>8.8442799885240106E-2</v>
      </c>
      <c r="G142" s="8">
        <v>2.5249041497326901</v>
      </c>
      <c r="H142" s="8">
        <v>2.8750958502673098</v>
      </c>
      <c r="L142" s="8">
        <v>20712</v>
      </c>
      <c r="M142" s="8">
        <v>1398367</v>
      </c>
      <c r="N142" s="8">
        <v>2.5</v>
      </c>
      <c r="O142" s="6">
        <v>0.91666666666666696</v>
      </c>
    </row>
    <row r="143" spans="1:23" x14ac:dyDescent="0.25">
      <c r="A143" s="3" t="s">
        <v>155</v>
      </c>
      <c r="B143" s="6" t="s">
        <v>8</v>
      </c>
      <c r="C143" s="8">
        <v>118</v>
      </c>
      <c r="D143" s="8">
        <v>118.898305084746</v>
      </c>
      <c r="E143" s="8">
        <v>104.57495490644</v>
      </c>
      <c r="F143" s="8">
        <v>9.6269049154730197</v>
      </c>
      <c r="G143" s="8">
        <v>99.836071850954895</v>
      </c>
      <c r="H143" s="8">
        <v>137.960538318537</v>
      </c>
      <c r="L143" s="8">
        <v>3388</v>
      </c>
      <c r="M143" s="8">
        <v>1371312</v>
      </c>
      <c r="N143" s="8">
        <v>81</v>
      </c>
      <c r="O143" s="6">
        <v>0.86440677966101698</v>
      </c>
      <c r="P143" s="8">
        <v>325</v>
      </c>
      <c r="Q143" s="6">
        <v>9.3220338983050793E-2</v>
      </c>
    </row>
    <row r="144" spans="1:23" x14ac:dyDescent="0.25">
      <c r="A144" s="3" t="s">
        <v>142</v>
      </c>
      <c r="B144" s="6" t="s">
        <v>8</v>
      </c>
      <c r="C144" s="8">
        <v>114</v>
      </c>
      <c r="D144" s="8">
        <v>140.35087719298201</v>
      </c>
      <c r="E144" s="8">
        <v>49.276712347260897</v>
      </c>
      <c r="F144" s="8">
        <v>4.6151869625837101</v>
      </c>
      <c r="G144" s="8">
        <v>131.209080053892</v>
      </c>
      <c r="H144" s="8">
        <v>149.49267433207299</v>
      </c>
      <c r="L144" s="8">
        <v>2999</v>
      </c>
      <c r="M144" s="8">
        <v>1408168</v>
      </c>
      <c r="N144" s="8">
        <v>100</v>
      </c>
      <c r="O144" s="6">
        <v>0.59649122807017496</v>
      </c>
      <c r="P144" s="8">
        <v>200</v>
      </c>
      <c r="Q144" s="6">
        <v>0.40350877192982498</v>
      </c>
    </row>
    <row r="145" spans="1:23" x14ac:dyDescent="0.25">
      <c r="A145" s="3" t="s">
        <v>121</v>
      </c>
      <c r="B145" s="6" t="s">
        <v>179</v>
      </c>
      <c r="C145" s="8">
        <v>110</v>
      </c>
      <c r="D145" s="8">
        <v>5.9390909090909103</v>
      </c>
      <c r="E145" s="8">
        <v>4.4935242999077696</v>
      </c>
      <c r="F145" s="8">
        <v>0.42844073138280497</v>
      </c>
      <c r="G145" s="8">
        <v>5.09010699840589</v>
      </c>
      <c r="H145" s="8">
        <v>6.7880748197759297</v>
      </c>
      <c r="L145" s="8">
        <v>17967</v>
      </c>
      <c r="M145" s="8">
        <v>1411966</v>
      </c>
      <c r="N145" s="8">
        <v>5</v>
      </c>
      <c r="O145" s="6">
        <v>0.13636363636363599</v>
      </c>
      <c r="P145" s="8">
        <v>3</v>
      </c>
      <c r="Q145" s="6">
        <v>0.118181818181818</v>
      </c>
      <c r="R145" s="8">
        <v>3.4</v>
      </c>
      <c r="S145" s="6">
        <v>8.1818181818181804E-2</v>
      </c>
      <c r="T145" s="8">
        <v>6.8</v>
      </c>
      <c r="U145" s="6">
        <v>6.3636363636363602E-2</v>
      </c>
      <c r="V145" s="8">
        <v>2.5</v>
      </c>
      <c r="W145" s="6">
        <v>5.4545454545454501E-2</v>
      </c>
    </row>
    <row r="146" spans="1:23" x14ac:dyDescent="0.25">
      <c r="A146" s="3" t="s">
        <v>15</v>
      </c>
      <c r="B146" s="6" t="s">
        <v>4</v>
      </c>
      <c r="C146" s="8">
        <v>106</v>
      </c>
      <c r="D146" s="8">
        <v>0.70047169811320797</v>
      </c>
      <c r="E146" s="8">
        <v>0.152205262880485</v>
      </c>
      <c r="F146" s="8">
        <v>1.47834820012186E-2</v>
      </c>
      <c r="G146" s="8">
        <v>0.67116516924070002</v>
      </c>
      <c r="H146" s="8">
        <v>0.72977822698571504</v>
      </c>
      <c r="L146" s="8">
        <v>26482</v>
      </c>
      <c r="M146" s="8">
        <v>1393613</v>
      </c>
      <c r="N146" s="8">
        <v>0.7</v>
      </c>
      <c r="O146" s="6">
        <v>0.57547169811320797</v>
      </c>
      <c r="P146" s="8">
        <v>0.8</v>
      </c>
      <c r="Q146" s="6">
        <v>0.179245283018868</v>
      </c>
      <c r="R146" s="8">
        <v>0.5</v>
      </c>
      <c r="S146" s="6">
        <v>0.113207547169811</v>
      </c>
      <c r="T146" s="8">
        <v>1</v>
      </c>
      <c r="U146" s="6">
        <v>8.4905660377358499E-2</v>
      </c>
    </row>
    <row r="147" spans="1:23" x14ac:dyDescent="0.25">
      <c r="A147" s="3" t="s">
        <v>120</v>
      </c>
      <c r="B147" s="6" t="s">
        <v>179</v>
      </c>
      <c r="C147" s="8">
        <v>105</v>
      </c>
      <c r="D147" s="8">
        <v>3.3142857142857101</v>
      </c>
      <c r="E147" s="8">
        <v>1.1461833464748401</v>
      </c>
      <c r="F147" s="8">
        <v>0.111856041143719</v>
      </c>
      <c r="G147" s="8">
        <v>3.0925202334022499</v>
      </c>
      <c r="H147" s="8">
        <v>3.53605119516918</v>
      </c>
      <c r="L147" s="8">
        <v>3063</v>
      </c>
      <c r="M147" s="8">
        <v>1403431</v>
      </c>
      <c r="N147" s="8">
        <v>4</v>
      </c>
      <c r="O147" s="6">
        <v>0.65714285714285703</v>
      </c>
      <c r="P147" s="8">
        <v>2</v>
      </c>
      <c r="Q147" s="6">
        <v>0.24761904761904799</v>
      </c>
      <c r="R147" s="8">
        <v>1</v>
      </c>
      <c r="S147" s="6">
        <v>7.6190476190476197E-2</v>
      </c>
    </row>
    <row r="148" spans="1:23" x14ac:dyDescent="0.25">
      <c r="A148" s="3" t="s">
        <v>137</v>
      </c>
      <c r="B148" s="6" t="s">
        <v>8</v>
      </c>
      <c r="C148" s="8">
        <v>104</v>
      </c>
      <c r="D148" s="8">
        <v>156.25</v>
      </c>
      <c r="E148" s="8">
        <v>43.754334043301498</v>
      </c>
      <c r="F148" s="8">
        <v>4.2904654440586896</v>
      </c>
      <c r="G148" s="8">
        <v>147.74279958583099</v>
      </c>
      <c r="H148" s="8">
        <v>164.75720041416901</v>
      </c>
      <c r="L148" s="8">
        <v>28732</v>
      </c>
      <c r="M148" s="8">
        <v>1393606</v>
      </c>
      <c r="N148" s="8">
        <v>150</v>
      </c>
      <c r="O148" s="6">
        <v>0.875</v>
      </c>
      <c r="P148" s="8">
        <v>300</v>
      </c>
      <c r="Q148" s="6">
        <v>6.7307692307692304E-2</v>
      </c>
    </row>
    <row r="151" spans="1:23" x14ac:dyDescent="0.25">
      <c r="A151" s="3" t="s">
        <v>419</v>
      </c>
    </row>
    <row r="152" spans="1:23" x14ac:dyDescent="0.25">
      <c r="A152" s="3" t="s">
        <v>23</v>
      </c>
      <c r="B152" s="6" t="s">
        <v>8</v>
      </c>
      <c r="C152" s="8">
        <v>27361</v>
      </c>
      <c r="D152" s="8">
        <v>2.95698804868243</v>
      </c>
      <c r="E152" s="8">
        <v>3.2726132819458802</v>
      </c>
      <c r="F152" s="8">
        <v>1.9784665206825501E-2</v>
      </c>
      <c r="G152" s="8">
        <v>2.9181951663602899</v>
      </c>
      <c r="H152" s="8">
        <v>2.99578093100458</v>
      </c>
      <c r="L152" s="8">
        <v>111</v>
      </c>
      <c r="M152" s="8">
        <v>1412395</v>
      </c>
      <c r="N152" s="8">
        <v>3</v>
      </c>
      <c r="O152" s="6">
        <v>0.393114286758525</v>
      </c>
      <c r="P152" s="9">
        <v>2.5</v>
      </c>
      <c r="Q152" s="6">
        <v>0.238112642081795</v>
      </c>
      <c r="R152" s="8">
        <v>4</v>
      </c>
      <c r="S152" s="6">
        <v>0.102298892584335</v>
      </c>
      <c r="T152" s="8">
        <v>2</v>
      </c>
      <c r="U152" s="6">
        <v>8.5084609480647597E-2</v>
      </c>
      <c r="V152" s="8">
        <v>5</v>
      </c>
      <c r="W152" s="6">
        <v>8.2891707174445398E-2</v>
      </c>
    </row>
    <row r="153" spans="1:23" x14ac:dyDescent="0.25">
      <c r="A153" s="3" t="s">
        <v>9</v>
      </c>
      <c r="B153" s="6" t="s">
        <v>8</v>
      </c>
      <c r="C153" s="8">
        <v>12591</v>
      </c>
      <c r="D153" s="8">
        <v>0.34285140179493001</v>
      </c>
      <c r="E153" s="8">
        <v>1.37791083106909</v>
      </c>
      <c r="F153" s="8">
        <v>1.2279791755212601E-2</v>
      </c>
      <c r="G153" s="8">
        <v>0.31877373803259001</v>
      </c>
      <c r="H153" s="8">
        <v>0.36692906555727001</v>
      </c>
      <c r="L153" s="8">
        <v>60</v>
      </c>
      <c r="M153" s="8">
        <v>1411954</v>
      </c>
      <c r="N153" s="8">
        <v>0.2</v>
      </c>
      <c r="O153" s="6">
        <v>0.49789532205543602</v>
      </c>
      <c r="P153" s="8">
        <v>0.6</v>
      </c>
      <c r="Q153" s="6">
        <v>0.150424906679374</v>
      </c>
      <c r="R153" s="8">
        <v>0.4</v>
      </c>
      <c r="S153" s="6">
        <v>0.13541418473512801</v>
      </c>
      <c r="T153" s="8">
        <v>0.1</v>
      </c>
      <c r="U153" s="6">
        <v>0.107298864268128</v>
      </c>
    </row>
    <row r="154" spans="1:23" x14ac:dyDescent="0.25">
      <c r="A154" s="3" t="s">
        <v>24</v>
      </c>
      <c r="B154" s="6" t="s">
        <v>8</v>
      </c>
      <c r="C154" s="8">
        <v>5241</v>
      </c>
      <c r="D154" s="8">
        <v>2.9154817782865901</v>
      </c>
      <c r="E154" s="8">
        <v>1.0530155179356699</v>
      </c>
      <c r="F154" s="8">
        <v>1.45454677392035E-2</v>
      </c>
      <c r="G154" s="8">
        <v>2.88696167888491</v>
      </c>
      <c r="H154" s="8">
        <v>2.9440018776882599</v>
      </c>
      <c r="L154" s="8">
        <v>470</v>
      </c>
      <c r="M154" s="8">
        <v>1411953</v>
      </c>
      <c r="N154" s="8">
        <v>3</v>
      </c>
      <c r="O154" s="6">
        <v>0.48311390955924399</v>
      </c>
      <c r="P154" s="8">
        <v>4</v>
      </c>
      <c r="Q154" s="6">
        <v>0.12383132989887401</v>
      </c>
      <c r="R154" s="8">
        <v>2</v>
      </c>
      <c r="S154" s="6">
        <v>0.102842968899065</v>
      </c>
      <c r="T154" s="8">
        <v>1</v>
      </c>
      <c r="U154" s="6">
        <v>9.1013165426445303E-2</v>
      </c>
      <c r="V154" s="8">
        <v>5</v>
      </c>
      <c r="W154" s="6">
        <v>8.6624689944667002E-2</v>
      </c>
    </row>
    <row r="156" spans="1:23" x14ac:dyDescent="0.25">
      <c r="A156" s="3" t="s">
        <v>9</v>
      </c>
      <c r="B156" s="6" t="s">
        <v>8</v>
      </c>
      <c r="C156" s="8">
        <f>C152+C153</f>
        <v>39952</v>
      </c>
      <c r="N156" s="8">
        <v>0.6</v>
      </c>
      <c r="O156" s="6">
        <f>P165</f>
        <v>0.31662995594713655</v>
      </c>
      <c r="P156" s="8">
        <v>0.5</v>
      </c>
      <c r="Q156" s="6">
        <f>P164</f>
        <v>0.16307068482178597</v>
      </c>
      <c r="R156" s="8">
        <v>0.2</v>
      </c>
      <c r="S156" s="6">
        <f>P162</f>
        <v>0.15691329595514603</v>
      </c>
      <c r="T156" s="8">
        <v>0.4</v>
      </c>
      <c r="U156" s="6">
        <f>P163</f>
        <v>0.10094613536243482</v>
      </c>
      <c r="V156" s="8">
        <v>0.8</v>
      </c>
      <c r="W156" s="6">
        <f>P166</f>
        <v>7.005907088506183E-2</v>
      </c>
    </row>
    <row r="157" spans="1:23" x14ac:dyDescent="0.25">
      <c r="A157" s="3" t="s">
        <v>24</v>
      </c>
      <c r="B157" s="6" t="s">
        <v>8</v>
      </c>
      <c r="C157" s="8">
        <f>C152+C154</f>
        <v>32602</v>
      </c>
      <c r="N157" s="8">
        <f>N152</f>
        <v>3</v>
      </c>
      <c r="O157" s="6">
        <f>O152*($C152/$C157) + O154*($C154/$C157)</f>
        <v>0.40758235691061906</v>
      </c>
      <c r="P157" s="9">
        <v>2.5</v>
      </c>
      <c r="Q157" s="6">
        <f>Q152*($C152/$C157)</f>
        <v>0.19983436598981638</v>
      </c>
      <c r="R157" s="8">
        <f>R152</f>
        <v>4</v>
      </c>
      <c r="S157" s="6">
        <f>S152*($C152/$C157) + Q154*($C154/$C157)</f>
        <v>0.10576038279860098</v>
      </c>
      <c r="T157" s="8">
        <f>T152</f>
        <v>2</v>
      </c>
      <c r="U157" s="6">
        <f>U152*($C152/$C157) + S154*($C154/$C157)</f>
        <v>8.793939022145876E-2</v>
      </c>
      <c r="V157" s="8">
        <f>V152</f>
        <v>5</v>
      </c>
      <c r="W157" s="10">
        <f>W152*($C152/$C157) + W154*($C154/$C157)</f>
        <v>8.3491810318385387E-2</v>
      </c>
    </row>
    <row r="158" spans="1:23" x14ac:dyDescent="0.25">
      <c r="N158" s="8">
        <f>N152*0.2</f>
        <v>0.60000000000000009</v>
      </c>
      <c r="P158" s="8">
        <f>P152*0.2</f>
        <v>0.5</v>
      </c>
      <c r="R158" s="8">
        <f>R152*0.2</f>
        <v>0.8</v>
      </c>
      <c r="T158" s="8">
        <f>T152*0.2</f>
        <v>0.4</v>
      </c>
      <c r="V158" s="8">
        <f>V152*0.2</f>
        <v>1</v>
      </c>
    </row>
    <row r="159" spans="1:23" x14ac:dyDescent="0.25">
      <c r="A159" s="1"/>
      <c r="B159" s="5"/>
      <c r="C159" s="5"/>
      <c r="N159" s="5"/>
      <c r="P159" s="5"/>
      <c r="R159" s="5"/>
      <c r="T159" s="5"/>
      <c r="V159" s="5"/>
    </row>
    <row r="160" spans="1:23" x14ac:dyDescent="0.25">
      <c r="A160" s="1"/>
      <c r="B160" s="5"/>
      <c r="C160" s="5" t="s">
        <v>417</v>
      </c>
      <c r="N160" s="8" t="s">
        <v>418</v>
      </c>
      <c r="O160" s="6" t="s">
        <v>345</v>
      </c>
      <c r="P160" s="8" t="s">
        <v>356</v>
      </c>
    </row>
    <row r="161" spans="1:16" x14ac:dyDescent="0.25">
      <c r="A161" s="3" t="s">
        <v>416</v>
      </c>
      <c r="B161" s="8">
        <v>0.1</v>
      </c>
      <c r="C161" s="8">
        <f>U153*$C153</f>
        <v>1350.9999999999995</v>
      </c>
      <c r="O161" s="8">
        <f>N161+C161</f>
        <v>1350.9999999999995</v>
      </c>
      <c r="P161" s="6">
        <f>O161/$O$169</f>
        <v>3.3815578694433308E-2</v>
      </c>
    </row>
    <row r="162" spans="1:16" x14ac:dyDescent="0.25">
      <c r="B162" s="12">
        <v>0.2</v>
      </c>
      <c r="C162" s="8">
        <f>O153*C153</f>
        <v>6268.9999999999945</v>
      </c>
      <c r="O162" s="8">
        <f t="shared" ref="O162:O167" si="0">N162+C162</f>
        <v>6268.9999999999945</v>
      </c>
      <c r="P162" s="6">
        <f t="shared" ref="P162:P167" si="1">O162/$O$169</f>
        <v>0.15691329595514603</v>
      </c>
    </row>
    <row r="163" spans="1:16" x14ac:dyDescent="0.25">
      <c r="B163" s="12">
        <v>0.4</v>
      </c>
      <c r="C163" s="8">
        <f>S153*C153</f>
        <v>1704.9999999999968</v>
      </c>
      <c r="N163" s="8">
        <f>U152*C152</f>
        <v>2327.9999999999991</v>
      </c>
      <c r="O163" s="8">
        <f t="shared" si="0"/>
        <v>4032.9999999999959</v>
      </c>
      <c r="P163" s="6">
        <f t="shared" si="1"/>
        <v>0.10094613536243482</v>
      </c>
    </row>
    <row r="164" spans="1:16" x14ac:dyDescent="0.25">
      <c r="B164" s="13">
        <v>0.5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>
        <f>Q152*C152</f>
        <v>6514.9999999999927</v>
      </c>
      <c r="O164" s="8">
        <f t="shared" si="0"/>
        <v>6514.9999999999927</v>
      </c>
      <c r="P164" s="6">
        <f t="shared" si="1"/>
        <v>0.16307068482178597</v>
      </c>
    </row>
    <row r="165" spans="1:16" x14ac:dyDescent="0.25">
      <c r="B165" s="12">
        <v>0.6</v>
      </c>
      <c r="C165" s="8">
        <f>Q153*C153</f>
        <v>1893.999999999998</v>
      </c>
      <c r="N165" s="8">
        <f>O152*C152</f>
        <v>10756.000000000002</v>
      </c>
      <c r="O165" s="8">
        <f t="shared" si="0"/>
        <v>12650</v>
      </c>
      <c r="P165" s="6">
        <f t="shared" si="1"/>
        <v>0.31662995594713655</v>
      </c>
    </row>
    <row r="166" spans="1:16" x14ac:dyDescent="0.25">
      <c r="B166" s="12">
        <v>0.8</v>
      </c>
      <c r="N166" s="8">
        <f>S152*C152</f>
        <v>2798.99999999999</v>
      </c>
      <c r="O166" s="8">
        <f t="shared" si="0"/>
        <v>2798.99999999999</v>
      </c>
      <c r="P166" s="6">
        <f t="shared" si="1"/>
        <v>7.005907088506183E-2</v>
      </c>
    </row>
    <row r="167" spans="1:16" x14ac:dyDescent="0.25">
      <c r="B167" s="8">
        <v>1</v>
      </c>
      <c r="N167" s="8">
        <f>W152*C152</f>
        <v>2268.0000000000005</v>
      </c>
      <c r="O167" s="8">
        <f t="shared" si="0"/>
        <v>2268.0000000000005</v>
      </c>
      <c r="P167" s="6">
        <f t="shared" si="1"/>
        <v>5.6768121746095329E-2</v>
      </c>
    </row>
    <row r="168" spans="1:16" x14ac:dyDescent="0.25">
      <c r="O168" s="8">
        <f>SUM(O161:O167)</f>
        <v>35884.999999999978</v>
      </c>
      <c r="P168" s="6">
        <f>SUM(P161:P167)</f>
        <v>0.89820284341209378</v>
      </c>
    </row>
    <row r="169" spans="1:16" x14ac:dyDescent="0.25">
      <c r="O169" s="8">
        <f>C152+C153</f>
        <v>39952</v>
      </c>
    </row>
  </sheetData>
  <conditionalFormatting sqref="N155:N157 R160:R1048576 R158 N160:N163 N165:N1048576 B162:B163 B165:B167 N2:N151 P1:P151 R1:R151 T1:T151 V1:V151">
    <cfRule type="expression" dxfId="26" priority="30">
      <formula>B1&lt;1</formula>
    </cfRule>
  </conditionalFormatting>
  <conditionalFormatting sqref="P155 P160 P169:P1048576">
    <cfRule type="expression" dxfId="25" priority="29">
      <formula>P155&lt;1</formula>
    </cfRule>
  </conditionalFormatting>
  <conditionalFormatting sqref="R155">
    <cfRule type="expression" dxfId="24" priority="28">
      <formula>R155&lt;1</formula>
    </cfRule>
  </conditionalFormatting>
  <conditionalFormatting sqref="T155 T160:T1048576">
    <cfRule type="expression" dxfId="23" priority="27">
      <formula>T155&lt;1</formula>
    </cfRule>
  </conditionalFormatting>
  <conditionalFormatting sqref="V155 V160:V1048576">
    <cfRule type="expression" dxfId="22" priority="26">
      <formula>V155&lt;1</formula>
    </cfRule>
  </conditionalFormatting>
  <conditionalFormatting sqref="N152:N154">
    <cfRule type="expression" dxfId="21" priority="25">
      <formula>N152&lt;1</formula>
    </cfRule>
  </conditionalFormatting>
  <conditionalFormatting sqref="P152:P154">
    <cfRule type="expression" dxfId="20" priority="24">
      <formula>P152&lt;1</formula>
    </cfRule>
  </conditionalFormatting>
  <conditionalFormatting sqref="R152:R154">
    <cfRule type="expression" dxfId="19" priority="23">
      <formula>R152&lt;1</formula>
    </cfRule>
  </conditionalFormatting>
  <conditionalFormatting sqref="T152:T154">
    <cfRule type="expression" dxfId="18" priority="22">
      <formula>T152&lt;1</formula>
    </cfRule>
  </conditionalFormatting>
  <conditionalFormatting sqref="V152:V154">
    <cfRule type="expression" dxfId="17" priority="21">
      <formula>V152&lt;1</formula>
    </cfRule>
  </conditionalFormatting>
  <conditionalFormatting sqref="N158">
    <cfRule type="expression" dxfId="16" priority="10">
      <formula>N158&lt;1</formula>
    </cfRule>
  </conditionalFormatting>
  <conditionalFormatting sqref="P157">
    <cfRule type="expression" dxfId="15" priority="19">
      <formula>P157&lt;1</formula>
    </cfRule>
  </conditionalFormatting>
  <conditionalFormatting sqref="R157">
    <cfRule type="expression" dxfId="14" priority="18">
      <formula>R157&lt;1</formula>
    </cfRule>
  </conditionalFormatting>
  <conditionalFormatting sqref="T157">
    <cfRule type="expression" dxfId="13" priority="17">
      <formula>T157&lt;1</formula>
    </cfRule>
  </conditionalFormatting>
  <conditionalFormatting sqref="V157">
    <cfRule type="expression" dxfId="12" priority="16">
      <formula>V157&lt;1</formula>
    </cfRule>
  </conditionalFormatting>
  <conditionalFormatting sqref="P156">
    <cfRule type="expression" dxfId="11" priority="15">
      <formula>P156&lt;1</formula>
    </cfRule>
  </conditionalFormatting>
  <conditionalFormatting sqref="R156">
    <cfRule type="expression" dxfId="10" priority="14">
      <formula>R156&lt;1</formula>
    </cfRule>
  </conditionalFormatting>
  <conditionalFormatting sqref="T156">
    <cfRule type="expression" dxfId="9" priority="13">
      <formula>T156&lt;1</formula>
    </cfRule>
  </conditionalFormatting>
  <conditionalFormatting sqref="V156">
    <cfRule type="expression" dxfId="8" priority="12">
      <formula>V156&lt;1</formula>
    </cfRule>
  </conditionalFormatting>
  <conditionalFormatting sqref="P158">
    <cfRule type="expression" dxfId="7" priority="11">
      <formula>P158&lt;1</formula>
    </cfRule>
  </conditionalFormatting>
  <conditionalFormatting sqref="T158">
    <cfRule type="expression" dxfId="6" priority="9">
      <formula>T158&lt;1</formula>
    </cfRule>
  </conditionalFormatting>
  <conditionalFormatting sqref="V158">
    <cfRule type="expression" dxfId="5" priority="8">
      <formula>V158&lt;1</formula>
    </cfRule>
  </conditionalFormatting>
  <conditionalFormatting sqref="B161">
    <cfRule type="expression" dxfId="4" priority="7">
      <formula>B161&lt;1</formula>
    </cfRule>
  </conditionalFormatting>
  <conditionalFormatting sqref="O161:O167">
    <cfRule type="expression" dxfId="3" priority="5">
      <formula>O161&lt;1</formula>
    </cfRule>
  </conditionalFormatting>
  <conditionalFormatting sqref="O168">
    <cfRule type="expression" dxfId="2" priority="4">
      <formula>O168&lt;1</formula>
    </cfRule>
  </conditionalFormatting>
  <conditionalFormatting sqref="O169">
    <cfRule type="expression" dxfId="1" priority="2">
      <formula>O169&lt;1</formula>
    </cfRule>
  </conditionalFormatting>
  <conditionalFormatting sqref="N1">
    <cfRule type="expression" dxfId="0" priority="1">
      <formula>N1&lt;1</formula>
    </cfRule>
  </conditionalFormatting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JMH Supplemental Web Content</vt:lpstr>
      <vt:lpstr>UMH Supplemental Web Content</vt:lpstr>
      <vt:lpstr>TJUH Supplemental Web Content</vt:lpstr>
    </vt:vector>
  </TitlesOfParts>
  <Company>Thomas Jefferson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H. Epstein, MD</dc:creator>
  <cp:lastModifiedBy>Epstein, Richard</cp:lastModifiedBy>
  <dcterms:created xsi:type="dcterms:W3CDTF">2015-12-15T21:48:13Z</dcterms:created>
  <dcterms:modified xsi:type="dcterms:W3CDTF">2016-05-18T20:07:07Z</dcterms:modified>
</cp:coreProperties>
</file>