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wolterskluwer-my.sharepoint.com/personal/grant_shreve_wolterskluwer_com/Documents/ANE-PROOF/AAJ-D-17-01925/"/>
    </mc:Choice>
  </mc:AlternateContent>
  <bookViews>
    <workbookView xWindow="1695" yWindow="0" windowWidth="25605" windowHeight="16065" tabRatio="500" firstSheet="1" activeTab="1"/>
  </bookViews>
  <sheets>
    <sheet name="Case load" sheetId="2" r:id="rId1"/>
    <sheet name="ACT" sheetId="1" r:id="rId2"/>
    <sheet name="Prime type" sheetId="8" r:id="rId3"/>
    <sheet name="Crystalloid composition" sheetId="9" r:id="rId4"/>
    <sheet name="Colloid composition" sheetId="10" r:id="rId5"/>
    <sheet name="Prime additives" sheetId="11" r:id="rId6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1" l="1"/>
  <c r="I20" i="2"/>
  <c r="D23" i="1"/>
  <c r="D25" i="1"/>
  <c r="E23" i="1"/>
  <c r="E25" i="1"/>
  <c r="F23" i="1"/>
  <c r="F25" i="1"/>
  <c r="G23" i="1"/>
  <c r="G25" i="1"/>
  <c r="H23" i="1"/>
  <c r="H25" i="1"/>
  <c r="I23" i="1"/>
  <c r="I25" i="1"/>
  <c r="J23" i="1"/>
  <c r="J25" i="1"/>
  <c r="C23" i="1"/>
  <c r="C25" i="1"/>
  <c r="D22" i="1"/>
  <c r="E22" i="1"/>
  <c r="F22" i="1"/>
  <c r="G22" i="1"/>
  <c r="H22" i="1"/>
  <c r="I22" i="1"/>
  <c r="J22" i="1"/>
  <c r="C22" i="1"/>
  <c r="D19" i="1"/>
  <c r="E19" i="1"/>
  <c r="F19" i="1"/>
  <c r="G19" i="1"/>
  <c r="H19" i="1"/>
  <c r="I19" i="1"/>
  <c r="J19" i="1"/>
  <c r="C19" i="1"/>
  <c r="D16" i="1"/>
  <c r="E16" i="1"/>
  <c r="F16" i="1"/>
  <c r="G16" i="1"/>
  <c r="H16" i="1"/>
  <c r="I16" i="1"/>
  <c r="J16" i="1"/>
  <c r="C16" i="1"/>
  <c r="D13" i="1"/>
  <c r="E13" i="1"/>
  <c r="F13" i="1"/>
  <c r="G13" i="1"/>
  <c r="H13" i="1"/>
  <c r="I13" i="1"/>
  <c r="J13" i="1"/>
  <c r="C13" i="1"/>
  <c r="D10" i="1"/>
  <c r="E10" i="1"/>
  <c r="F10" i="1"/>
  <c r="G10" i="1"/>
  <c r="H10" i="1"/>
  <c r="I10" i="1"/>
  <c r="J10" i="1"/>
  <c r="C10" i="1"/>
  <c r="C7" i="1"/>
  <c r="D7" i="1"/>
  <c r="E7" i="1"/>
  <c r="F7" i="1"/>
  <c r="G7" i="1"/>
  <c r="H7" i="1"/>
  <c r="I7" i="1"/>
  <c r="J7" i="1"/>
  <c r="D4" i="1"/>
  <c r="E4" i="1"/>
  <c r="F4" i="1"/>
  <c r="G4" i="1"/>
  <c r="H4" i="1"/>
  <c r="I4" i="1"/>
  <c r="J4" i="1"/>
  <c r="C4" i="1"/>
  <c r="D16" i="9"/>
  <c r="E16" i="9"/>
  <c r="F16" i="9"/>
  <c r="G16" i="9"/>
  <c r="H16" i="9"/>
  <c r="I16" i="9"/>
  <c r="J16" i="9"/>
  <c r="C16" i="9"/>
  <c r="D19" i="9"/>
  <c r="E19" i="9"/>
  <c r="F19" i="9"/>
  <c r="G19" i="9"/>
  <c r="H19" i="9"/>
  <c r="I19" i="9"/>
  <c r="J19" i="9"/>
  <c r="C19" i="9"/>
  <c r="D22" i="9"/>
  <c r="E22" i="9"/>
  <c r="F22" i="9"/>
  <c r="G22" i="9"/>
  <c r="H22" i="9"/>
  <c r="I22" i="9"/>
  <c r="J22" i="9"/>
  <c r="C22" i="9"/>
  <c r="D4" i="8"/>
  <c r="E4" i="8"/>
  <c r="F4" i="8"/>
  <c r="G4" i="8"/>
  <c r="C4" i="8"/>
  <c r="D7" i="8"/>
  <c r="E7" i="8"/>
  <c r="F7" i="8"/>
  <c r="G7" i="8"/>
  <c r="C7" i="8"/>
  <c r="D10" i="8"/>
  <c r="E10" i="8"/>
  <c r="F10" i="8"/>
  <c r="G10" i="8"/>
  <c r="C10" i="8"/>
  <c r="D13" i="8"/>
  <c r="E13" i="8"/>
  <c r="F13" i="8"/>
  <c r="G13" i="8"/>
  <c r="C13" i="8"/>
  <c r="D16" i="8"/>
  <c r="E16" i="8"/>
  <c r="F16" i="8"/>
  <c r="G16" i="8"/>
  <c r="C16" i="8"/>
  <c r="D19" i="8"/>
  <c r="E19" i="8"/>
  <c r="F19" i="8"/>
  <c r="G19" i="8"/>
  <c r="C19" i="8"/>
  <c r="D22" i="8"/>
  <c r="E22" i="8"/>
  <c r="F22" i="8"/>
  <c r="G22" i="8"/>
  <c r="C22" i="8"/>
  <c r="D23" i="8"/>
  <c r="D25" i="8"/>
  <c r="E23" i="8"/>
  <c r="E25" i="8"/>
  <c r="F23" i="8"/>
  <c r="F25" i="8"/>
  <c r="G23" i="8"/>
  <c r="G25" i="8"/>
  <c r="C23" i="8"/>
  <c r="C25" i="8"/>
  <c r="K2" i="9"/>
  <c r="M19" i="11"/>
  <c r="M22" i="11"/>
  <c r="O23" i="11"/>
  <c r="M23" i="11"/>
  <c r="M25" i="11"/>
  <c r="D23" i="11"/>
  <c r="D25" i="11"/>
  <c r="E23" i="11"/>
  <c r="E25" i="11"/>
  <c r="F23" i="11"/>
  <c r="F25" i="11"/>
  <c r="G23" i="11"/>
  <c r="G25" i="11"/>
  <c r="H23" i="11"/>
  <c r="H25" i="11"/>
  <c r="I23" i="11"/>
  <c r="I25" i="11"/>
  <c r="J23" i="11"/>
  <c r="J25" i="11"/>
  <c r="K23" i="11"/>
  <c r="K25" i="11"/>
  <c r="L23" i="11"/>
  <c r="L25" i="11"/>
  <c r="C23" i="11"/>
  <c r="C25" i="11"/>
  <c r="D22" i="11"/>
  <c r="E22" i="11"/>
  <c r="F22" i="11"/>
  <c r="G22" i="11"/>
  <c r="H22" i="11"/>
  <c r="I22" i="11"/>
  <c r="J22" i="11"/>
  <c r="K22" i="11"/>
  <c r="L22" i="11"/>
  <c r="C22" i="11"/>
  <c r="D19" i="11"/>
  <c r="E19" i="11"/>
  <c r="F19" i="11"/>
  <c r="G19" i="11"/>
  <c r="H19" i="11"/>
  <c r="I19" i="11"/>
  <c r="J19" i="11"/>
  <c r="K19" i="11"/>
  <c r="L19" i="11"/>
  <c r="C19" i="11"/>
  <c r="D16" i="11"/>
  <c r="E16" i="11"/>
  <c r="F16" i="11"/>
  <c r="G16" i="11"/>
  <c r="H16" i="11"/>
  <c r="I16" i="11"/>
  <c r="J16" i="11"/>
  <c r="K16" i="11"/>
  <c r="L16" i="11"/>
  <c r="M16" i="11"/>
  <c r="C16" i="11"/>
  <c r="D13" i="11"/>
  <c r="E13" i="11"/>
  <c r="F13" i="11"/>
  <c r="G13" i="11"/>
  <c r="H13" i="11"/>
  <c r="I13" i="11"/>
  <c r="J13" i="11"/>
  <c r="K13" i="11"/>
  <c r="L13" i="11"/>
  <c r="M13" i="11"/>
  <c r="C13" i="11"/>
  <c r="D10" i="11"/>
  <c r="E10" i="11"/>
  <c r="F10" i="11"/>
  <c r="G10" i="11"/>
  <c r="H10" i="11"/>
  <c r="I10" i="11"/>
  <c r="J10" i="11"/>
  <c r="K10" i="11"/>
  <c r="L10" i="11"/>
  <c r="M10" i="11"/>
  <c r="C10" i="11"/>
  <c r="D7" i="11"/>
  <c r="E7" i="11"/>
  <c r="F7" i="11"/>
  <c r="G7" i="11"/>
  <c r="H7" i="11"/>
  <c r="I7" i="11"/>
  <c r="J7" i="11"/>
  <c r="K7" i="11"/>
  <c r="L7" i="11"/>
  <c r="M7" i="11"/>
  <c r="C7" i="11"/>
  <c r="C4" i="11"/>
  <c r="D4" i="11"/>
  <c r="E4" i="11"/>
  <c r="F4" i="11"/>
  <c r="G4" i="11"/>
  <c r="H4" i="11"/>
  <c r="I4" i="11"/>
  <c r="J4" i="11"/>
  <c r="K4" i="11"/>
  <c r="L4" i="11"/>
  <c r="M4" i="11"/>
  <c r="D23" i="10"/>
  <c r="D25" i="10"/>
  <c r="E23" i="10"/>
  <c r="E25" i="10"/>
  <c r="F23" i="10"/>
  <c r="F25" i="10"/>
  <c r="G23" i="10"/>
  <c r="G25" i="10"/>
  <c r="H23" i="10"/>
  <c r="H25" i="10"/>
  <c r="I23" i="10"/>
  <c r="I25" i="10"/>
  <c r="J23" i="10"/>
  <c r="J25" i="10"/>
  <c r="C23" i="10"/>
  <c r="C25" i="10"/>
  <c r="D22" i="10"/>
  <c r="E22" i="10"/>
  <c r="F22" i="10"/>
  <c r="G22" i="10"/>
  <c r="H22" i="10"/>
  <c r="I22" i="10"/>
  <c r="J22" i="10"/>
  <c r="C22" i="10"/>
  <c r="D19" i="10"/>
  <c r="E19" i="10"/>
  <c r="F19" i="10"/>
  <c r="G19" i="10"/>
  <c r="H19" i="10"/>
  <c r="I19" i="10"/>
  <c r="J19" i="10"/>
  <c r="C19" i="10"/>
  <c r="D16" i="10"/>
  <c r="E16" i="10"/>
  <c r="F16" i="10"/>
  <c r="G16" i="10"/>
  <c r="H16" i="10"/>
  <c r="I16" i="10"/>
  <c r="J16" i="10"/>
  <c r="C16" i="10"/>
  <c r="D13" i="10"/>
  <c r="E13" i="10"/>
  <c r="F13" i="10"/>
  <c r="G13" i="10"/>
  <c r="H13" i="10"/>
  <c r="I13" i="10"/>
  <c r="J13" i="10"/>
  <c r="C13" i="10"/>
  <c r="D10" i="10"/>
  <c r="E10" i="10"/>
  <c r="F10" i="10"/>
  <c r="G10" i="10"/>
  <c r="H10" i="10"/>
  <c r="I10" i="10"/>
  <c r="J10" i="10"/>
  <c r="C10" i="10"/>
  <c r="D7" i="10"/>
  <c r="E7" i="10"/>
  <c r="F7" i="10"/>
  <c r="G7" i="10"/>
  <c r="H7" i="10"/>
  <c r="I7" i="10"/>
  <c r="J7" i="10"/>
  <c r="C7" i="10"/>
  <c r="D4" i="10"/>
  <c r="E4" i="10"/>
  <c r="F4" i="10"/>
  <c r="G4" i="10"/>
  <c r="H4" i="10"/>
  <c r="I4" i="10"/>
  <c r="J4" i="10"/>
  <c r="C4" i="10"/>
  <c r="K8" i="1"/>
  <c r="K10" i="1"/>
  <c r="C9" i="1"/>
  <c r="D9" i="1"/>
  <c r="E9" i="1"/>
  <c r="F9" i="1"/>
  <c r="G9" i="1"/>
  <c r="H9" i="1"/>
  <c r="I9" i="1"/>
  <c r="J9" i="1"/>
  <c r="K23" i="1"/>
  <c r="K20" i="1"/>
  <c r="K17" i="1"/>
  <c r="K14" i="1"/>
  <c r="K11" i="1"/>
  <c r="K5" i="1"/>
  <c r="K2" i="1"/>
  <c r="N23" i="11"/>
  <c r="N20" i="11"/>
  <c r="N17" i="11"/>
  <c r="N14" i="11"/>
  <c r="N11" i="11"/>
  <c r="N8" i="11"/>
  <c r="N5" i="11"/>
  <c r="N2" i="11"/>
  <c r="K23" i="10"/>
  <c r="K20" i="10"/>
  <c r="K17" i="10"/>
  <c r="K14" i="10"/>
  <c r="K11" i="10"/>
  <c r="K8" i="10"/>
  <c r="K5" i="10"/>
  <c r="K2" i="10"/>
  <c r="L23" i="9"/>
  <c r="D23" i="9"/>
  <c r="E23" i="9"/>
  <c r="F23" i="9"/>
  <c r="G23" i="9"/>
  <c r="H23" i="9"/>
  <c r="I23" i="9"/>
  <c r="J23" i="9"/>
  <c r="C23" i="9"/>
  <c r="K20" i="9"/>
  <c r="K17" i="9"/>
  <c r="K14" i="9"/>
  <c r="K11" i="9"/>
  <c r="K8" i="9"/>
  <c r="K5" i="9"/>
  <c r="C18" i="9"/>
  <c r="D18" i="9"/>
  <c r="E18" i="9"/>
  <c r="F18" i="9"/>
  <c r="G18" i="9"/>
  <c r="H18" i="9"/>
  <c r="I18" i="9"/>
  <c r="J18" i="9"/>
  <c r="K23" i="9"/>
  <c r="H20" i="8"/>
  <c r="H17" i="8"/>
  <c r="H14" i="8"/>
  <c r="H11" i="8"/>
  <c r="H8" i="8"/>
  <c r="H5" i="8"/>
  <c r="H2" i="8"/>
  <c r="H23" i="8"/>
  <c r="H23" i="2"/>
  <c r="C23" i="2"/>
  <c r="D23" i="2"/>
  <c r="E23" i="2"/>
  <c r="F23" i="2"/>
  <c r="G23" i="2"/>
  <c r="I23" i="2"/>
  <c r="D24" i="11"/>
  <c r="E24" i="11"/>
  <c r="F24" i="11"/>
  <c r="G24" i="11"/>
  <c r="H24" i="11"/>
  <c r="I24" i="11"/>
  <c r="J24" i="11"/>
  <c r="K24" i="11"/>
  <c r="L24" i="11"/>
  <c r="M24" i="11"/>
  <c r="C24" i="11"/>
  <c r="D24" i="1"/>
  <c r="E24" i="1"/>
  <c r="F24" i="1"/>
  <c r="G24" i="1"/>
  <c r="H24" i="1"/>
  <c r="I24" i="1"/>
  <c r="J24" i="1"/>
  <c r="K24" i="1"/>
  <c r="C24" i="1"/>
  <c r="D21" i="8"/>
  <c r="E21" i="8"/>
  <c r="F21" i="8"/>
  <c r="G21" i="8"/>
  <c r="C21" i="8"/>
  <c r="C18" i="8"/>
  <c r="D21" i="11"/>
  <c r="E21" i="11"/>
  <c r="F21" i="11"/>
  <c r="G21" i="11"/>
  <c r="H21" i="11"/>
  <c r="I21" i="11"/>
  <c r="J21" i="11"/>
  <c r="K21" i="11"/>
  <c r="L21" i="11"/>
  <c r="M21" i="11"/>
  <c r="D18" i="11"/>
  <c r="E18" i="11"/>
  <c r="F18" i="11"/>
  <c r="G18" i="11"/>
  <c r="H18" i="11"/>
  <c r="I18" i="11"/>
  <c r="J18" i="11"/>
  <c r="K18" i="11"/>
  <c r="L18" i="11"/>
  <c r="M18" i="11"/>
  <c r="D15" i="11"/>
  <c r="E15" i="11"/>
  <c r="F15" i="11"/>
  <c r="G15" i="11"/>
  <c r="H15" i="11"/>
  <c r="I15" i="11"/>
  <c r="J15" i="11"/>
  <c r="K15" i="11"/>
  <c r="L15" i="11"/>
  <c r="M15" i="11"/>
  <c r="D12" i="11"/>
  <c r="E12" i="11"/>
  <c r="F12" i="11"/>
  <c r="G12" i="11"/>
  <c r="H12" i="11"/>
  <c r="I12" i="11"/>
  <c r="J12" i="11"/>
  <c r="K12" i="11"/>
  <c r="L12" i="11"/>
  <c r="M12" i="11"/>
  <c r="D9" i="11"/>
  <c r="E9" i="11"/>
  <c r="F9" i="11"/>
  <c r="G9" i="11"/>
  <c r="H9" i="11"/>
  <c r="I9" i="11"/>
  <c r="J9" i="11"/>
  <c r="K9" i="11"/>
  <c r="L9" i="11"/>
  <c r="M9" i="11"/>
  <c r="D6" i="11"/>
  <c r="E6" i="11"/>
  <c r="F6" i="11"/>
  <c r="G6" i="11"/>
  <c r="H6" i="11"/>
  <c r="I6" i="11"/>
  <c r="J6" i="11"/>
  <c r="K6" i="11"/>
  <c r="L6" i="11"/>
  <c r="M6" i="11"/>
  <c r="D3" i="11"/>
  <c r="E3" i="11"/>
  <c r="F3" i="11"/>
  <c r="G3" i="11"/>
  <c r="H3" i="11"/>
  <c r="I3" i="11"/>
  <c r="J3" i="11"/>
  <c r="K3" i="11"/>
  <c r="L3" i="11"/>
  <c r="M3" i="11"/>
  <c r="C21" i="11"/>
  <c r="C18" i="11"/>
  <c r="C15" i="11"/>
  <c r="C12" i="11"/>
  <c r="C9" i="11"/>
  <c r="C6" i="11"/>
  <c r="C3" i="11"/>
  <c r="J24" i="10"/>
  <c r="I24" i="10"/>
  <c r="H24" i="10"/>
  <c r="G24" i="10"/>
  <c r="F24" i="10"/>
  <c r="E24" i="10"/>
  <c r="D24" i="10"/>
  <c r="C24" i="10"/>
  <c r="J21" i="10"/>
  <c r="I21" i="10"/>
  <c r="H21" i="10"/>
  <c r="G21" i="10"/>
  <c r="F21" i="10"/>
  <c r="E21" i="10"/>
  <c r="D21" i="10"/>
  <c r="C21" i="10"/>
  <c r="J18" i="10"/>
  <c r="I18" i="10"/>
  <c r="H18" i="10"/>
  <c r="G18" i="10"/>
  <c r="F18" i="10"/>
  <c r="E18" i="10"/>
  <c r="D18" i="10"/>
  <c r="C18" i="10"/>
  <c r="J15" i="10"/>
  <c r="I15" i="10"/>
  <c r="H15" i="10"/>
  <c r="G15" i="10"/>
  <c r="F15" i="10"/>
  <c r="E15" i="10"/>
  <c r="D15" i="10"/>
  <c r="C15" i="10"/>
  <c r="J12" i="10"/>
  <c r="I12" i="10"/>
  <c r="H12" i="10"/>
  <c r="G12" i="10"/>
  <c r="F12" i="10"/>
  <c r="E12" i="10"/>
  <c r="D12" i="10"/>
  <c r="C12" i="10"/>
  <c r="J9" i="10"/>
  <c r="I9" i="10"/>
  <c r="H9" i="10"/>
  <c r="G9" i="10"/>
  <c r="F9" i="10"/>
  <c r="E9" i="10"/>
  <c r="D9" i="10"/>
  <c r="C9" i="10"/>
  <c r="J6" i="10"/>
  <c r="I6" i="10"/>
  <c r="H6" i="10"/>
  <c r="G6" i="10"/>
  <c r="F6" i="10"/>
  <c r="E6" i="10"/>
  <c r="D6" i="10"/>
  <c r="C6" i="10"/>
  <c r="C6" i="9"/>
  <c r="D6" i="9"/>
  <c r="E6" i="9"/>
  <c r="F6" i="9"/>
  <c r="G6" i="9"/>
  <c r="H6" i="9"/>
  <c r="I6" i="9"/>
  <c r="J6" i="9"/>
  <c r="C7" i="9"/>
  <c r="D7" i="9"/>
  <c r="E7" i="9"/>
  <c r="F7" i="9"/>
  <c r="G7" i="9"/>
  <c r="H7" i="9"/>
  <c r="I7" i="9"/>
  <c r="J7" i="9"/>
  <c r="J3" i="10"/>
  <c r="I3" i="10"/>
  <c r="H3" i="10"/>
  <c r="G3" i="10"/>
  <c r="F3" i="10"/>
  <c r="E3" i="10"/>
  <c r="D3" i="10"/>
  <c r="C3" i="10"/>
  <c r="D24" i="9"/>
  <c r="E24" i="9"/>
  <c r="F24" i="9"/>
  <c r="G24" i="9"/>
  <c r="H24" i="9"/>
  <c r="I24" i="9"/>
  <c r="J24" i="9"/>
  <c r="D25" i="9"/>
  <c r="E25" i="9"/>
  <c r="F25" i="9"/>
  <c r="G25" i="9"/>
  <c r="H25" i="9"/>
  <c r="I25" i="9"/>
  <c r="J25" i="9"/>
  <c r="D21" i="9"/>
  <c r="E21" i="9"/>
  <c r="F21" i="9"/>
  <c r="G21" i="9"/>
  <c r="H21" i="9"/>
  <c r="I21" i="9"/>
  <c r="J21" i="9"/>
  <c r="D15" i="9"/>
  <c r="E15" i="9"/>
  <c r="F15" i="9"/>
  <c r="G15" i="9"/>
  <c r="H15" i="9"/>
  <c r="I15" i="9"/>
  <c r="J15" i="9"/>
  <c r="D12" i="9"/>
  <c r="E12" i="9"/>
  <c r="F12" i="9"/>
  <c r="G12" i="9"/>
  <c r="H12" i="9"/>
  <c r="I12" i="9"/>
  <c r="J12" i="9"/>
  <c r="D13" i="9"/>
  <c r="E13" i="9"/>
  <c r="F13" i="9"/>
  <c r="G13" i="9"/>
  <c r="H13" i="9"/>
  <c r="I13" i="9"/>
  <c r="J13" i="9"/>
  <c r="D9" i="9"/>
  <c r="E9" i="9"/>
  <c r="F9" i="9"/>
  <c r="G9" i="9"/>
  <c r="H9" i="9"/>
  <c r="I9" i="9"/>
  <c r="J9" i="9"/>
  <c r="D10" i="9"/>
  <c r="E10" i="9"/>
  <c r="F10" i="9"/>
  <c r="G10" i="9"/>
  <c r="H10" i="9"/>
  <c r="I10" i="9"/>
  <c r="J10" i="9"/>
  <c r="D3" i="9"/>
  <c r="E3" i="9"/>
  <c r="F3" i="9"/>
  <c r="G3" i="9"/>
  <c r="H3" i="9"/>
  <c r="I3" i="9"/>
  <c r="J3" i="9"/>
  <c r="D4" i="9"/>
  <c r="E4" i="9"/>
  <c r="F4" i="9"/>
  <c r="G4" i="9"/>
  <c r="H4" i="9"/>
  <c r="I4" i="9"/>
  <c r="J4" i="9"/>
  <c r="C25" i="9"/>
  <c r="C24" i="9"/>
  <c r="C21" i="9"/>
  <c r="C15" i="9"/>
  <c r="C13" i="9"/>
  <c r="C12" i="9"/>
  <c r="C10" i="9"/>
  <c r="C9" i="9"/>
  <c r="C4" i="9"/>
  <c r="C3" i="9"/>
  <c r="G18" i="8"/>
  <c r="F18" i="8"/>
  <c r="E18" i="8"/>
  <c r="D18" i="8"/>
  <c r="G15" i="8"/>
  <c r="F15" i="8"/>
  <c r="E15" i="8"/>
  <c r="D15" i="8"/>
  <c r="C15" i="8"/>
  <c r="G12" i="8"/>
  <c r="F12" i="8"/>
  <c r="E12" i="8"/>
  <c r="D12" i="8"/>
  <c r="C12" i="8"/>
  <c r="G9" i="8"/>
  <c r="F9" i="8"/>
  <c r="E9" i="8"/>
  <c r="D9" i="8"/>
  <c r="C9" i="8"/>
  <c r="G6" i="8"/>
  <c r="F6" i="8"/>
  <c r="E6" i="8"/>
  <c r="D6" i="8"/>
  <c r="C6" i="8"/>
  <c r="G3" i="8"/>
  <c r="F3" i="8"/>
  <c r="E3" i="8"/>
  <c r="D3" i="8"/>
  <c r="C3" i="8"/>
  <c r="D9" i="2"/>
  <c r="E9" i="2"/>
  <c r="F9" i="2"/>
  <c r="G9" i="2"/>
  <c r="H9" i="2"/>
  <c r="D10" i="2"/>
  <c r="E10" i="2"/>
  <c r="F10" i="2"/>
  <c r="G10" i="2"/>
  <c r="H10" i="2"/>
  <c r="D12" i="2"/>
  <c r="E12" i="2"/>
  <c r="F12" i="2"/>
  <c r="G12" i="2"/>
  <c r="H12" i="2"/>
  <c r="D13" i="2"/>
  <c r="E13" i="2"/>
  <c r="F13" i="2"/>
  <c r="G13" i="2"/>
  <c r="H13" i="2"/>
  <c r="D15" i="2"/>
  <c r="E15" i="2"/>
  <c r="F15" i="2"/>
  <c r="G15" i="2"/>
  <c r="H15" i="2"/>
  <c r="D16" i="2"/>
  <c r="E16" i="2"/>
  <c r="F16" i="2"/>
  <c r="G16" i="2"/>
  <c r="H16" i="2"/>
  <c r="D18" i="2"/>
  <c r="E18" i="2"/>
  <c r="F18" i="2"/>
  <c r="G18" i="2"/>
  <c r="H18" i="2"/>
  <c r="D19" i="2"/>
  <c r="E19" i="2"/>
  <c r="F19" i="2"/>
  <c r="G19" i="2"/>
  <c r="H19" i="2"/>
  <c r="D21" i="2"/>
  <c r="E21" i="2"/>
  <c r="F21" i="2"/>
  <c r="G21" i="2"/>
  <c r="H21" i="2"/>
  <c r="D22" i="2"/>
  <c r="E22" i="2"/>
  <c r="F22" i="2"/>
  <c r="G22" i="2"/>
  <c r="H22" i="2"/>
  <c r="D24" i="2"/>
  <c r="E24" i="2"/>
  <c r="F24" i="2"/>
  <c r="G24" i="2"/>
  <c r="H24" i="2"/>
  <c r="D25" i="2"/>
  <c r="E25" i="2"/>
  <c r="F25" i="2"/>
  <c r="G25" i="2"/>
  <c r="H25" i="2"/>
  <c r="C25" i="2"/>
  <c r="C24" i="2"/>
  <c r="C22" i="2"/>
  <c r="C21" i="2"/>
  <c r="C19" i="2"/>
  <c r="C18" i="2"/>
  <c r="C16" i="2"/>
  <c r="C15" i="2"/>
  <c r="C13" i="2"/>
  <c r="C12" i="2"/>
  <c r="C10" i="2"/>
  <c r="C9" i="2"/>
  <c r="D7" i="2"/>
  <c r="E7" i="2"/>
  <c r="F7" i="2"/>
  <c r="G7" i="2"/>
  <c r="H7" i="2"/>
  <c r="C7" i="2"/>
  <c r="D6" i="2"/>
  <c r="E6" i="2"/>
  <c r="F6" i="2"/>
  <c r="G6" i="2"/>
  <c r="H6" i="2"/>
  <c r="C6" i="2"/>
  <c r="D4" i="2"/>
  <c r="E4" i="2"/>
  <c r="F4" i="2"/>
  <c r="G4" i="2"/>
  <c r="H4" i="2"/>
  <c r="C4" i="2"/>
  <c r="D3" i="2"/>
  <c r="E3" i="2"/>
  <c r="F3" i="2"/>
  <c r="G3" i="2"/>
  <c r="H3" i="2"/>
  <c r="C3" i="2"/>
  <c r="G24" i="8"/>
  <c r="F24" i="8"/>
  <c r="E24" i="8"/>
  <c r="D24" i="8"/>
  <c r="C24" i="8"/>
</calcChain>
</file>

<file path=xl/sharedStrings.xml><?xml version="1.0" encoding="utf-8"?>
<sst xmlns="http://schemas.openxmlformats.org/spreadsheetml/2006/main" count="166" uniqueCount="56">
  <si>
    <t>Less than 350 seconds</t>
  </si>
  <si>
    <t>350 seconds</t>
  </si>
  <si>
    <t>400 seconds</t>
  </si>
  <si>
    <t>450 seconds</t>
  </si>
  <si>
    <t>500 seconds</t>
  </si>
  <si>
    <t>550 seconds or greater</t>
  </si>
  <si>
    <t>Europe</t>
  </si>
  <si>
    <t>Less than 250 cases</t>
  </si>
  <si>
    <t>251 to 500 cases</t>
  </si>
  <si>
    <t>501 to 750 cases</t>
  </si>
  <si>
    <t>751 to 1000 cases</t>
  </si>
  <si>
    <t>More than 1000 cases</t>
  </si>
  <si>
    <t>No response</t>
  </si>
  <si>
    <t>Other</t>
  </si>
  <si>
    <t>Unknown</t>
  </si>
  <si>
    <t>Magnesium</t>
  </si>
  <si>
    <t>Bicarbonate</t>
  </si>
  <si>
    <t>Crystalloid only</t>
  </si>
  <si>
    <t>Colloid only</t>
  </si>
  <si>
    <t>Retrograde autologous perfusion</t>
  </si>
  <si>
    <t>0.9% normal saline</t>
  </si>
  <si>
    <t>Hartmann's or Ringer's solution</t>
  </si>
  <si>
    <t>Plasmalyte 148</t>
  </si>
  <si>
    <t>Normosol</t>
  </si>
  <si>
    <t>Isolyte</t>
  </si>
  <si>
    <t>Other crystalloid</t>
  </si>
  <si>
    <t>No crystalloid</t>
  </si>
  <si>
    <t>4% albumin</t>
  </si>
  <si>
    <t>Gelatin</t>
  </si>
  <si>
    <t>HES</t>
  </si>
  <si>
    <t>20% albumin</t>
  </si>
  <si>
    <t>No colloid</t>
  </si>
  <si>
    <t>Heparin</t>
  </si>
  <si>
    <t>Mannitol</t>
  </si>
  <si>
    <t>Corticosteroids</t>
  </si>
  <si>
    <t>Calcium</t>
  </si>
  <si>
    <t>Antifibrinolytics</t>
  </si>
  <si>
    <t>Antibiotics</t>
  </si>
  <si>
    <t>North America</t>
  </si>
  <si>
    <t>Australia/New Zealand</t>
  </si>
  <si>
    <t>Middle East</t>
  </si>
  <si>
    <t>Asia</t>
  </si>
  <si>
    <t>South America</t>
  </si>
  <si>
    <t>PRBC/FFP</t>
  </si>
  <si>
    <t>Total responses</t>
  </si>
  <si>
    <t>Total</t>
  </si>
  <si>
    <t>%</t>
  </si>
  <si>
    <t>ACT not used</t>
  </si>
  <si>
    <t>Totals</t>
  </si>
  <si>
    <t>Africa</t>
  </si>
  <si>
    <t>NB. Total responses to this question exceed the total cohort for the study because more than one response to the question was permitted.</t>
  </si>
  <si>
    <t>Crystalloid and colloid</t>
  </si>
  <si>
    <t>Denominator</t>
  </si>
  <si>
    <t>The final denominator used for the calculation of percentage response was the total number of individual responses received for the region in question.</t>
  </si>
  <si>
    <t>Some smaller categories were merged into 'other' prior to statistical analysis.</t>
  </si>
  <si>
    <t>Some smaller categories were merged prior to statistical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</si>
</sst>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10" fontId="1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J23" sqref="J23"/>
    </sheetView>
  </sheetViews>
  <sheetFormatPr defaultColWidth="11" defaultRowHeight="15.75" x14ac:dyDescent="0.25"/>
  <cols>
    <col min="1" max="1" width="19.875" bestFit="1" customWidth="1"/>
    <col min="2" max="2" width="2.625" style="3" bestFit="1" customWidth="1"/>
    <col min="3" max="3" width="17.125" bestFit="1" customWidth="1"/>
    <col min="4" max="5" width="14.875" bestFit="1" customWidth="1"/>
    <col min="6" max="6" width="15.875" bestFit="1" customWidth="1"/>
    <col min="7" max="7" width="19.125" bestFit="1" customWidth="1"/>
    <col min="8" max="8" width="11.5" bestFit="1" customWidth="1"/>
    <col min="9" max="10" width="14" bestFit="1" customWidth="1"/>
  </cols>
  <sheetData>
    <row r="1" spans="1:10" x14ac:dyDescent="0.25">
      <c r="A1" s="5"/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44</v>
      </c>
      <c r="J1" t="s">
        <v>52</v>
      </c>
    </row>
    <row r="2" spans="1:10" x14ac:dyDescent="0.25">
      <c r="A2" s="12" t="s">
        <v>6</v>
      </c>
      <c r="B2" s="3">
        <v>1</v>
      </c>
      <c r="C2">
        <v>10</v>
      </c>
      <c r="D2">
        <v>16</v>
      </c>
      <c r="E2">
        <v>31</v>
      </c>
      <c r="F2">
        <v>70</v>
      </c>
      <c r="G2">
        <v>84</v>
      </c>
      <c r="H2">
        <v>58</v>
      </c>
      <c r="I2">
        <v>269</v>
      </c>
      <c r="J2">
        <v>269</v>
      </c>
    </row>
    <row r="3" spans="1:10" x14ac:dyDescent="0.25">
      <c r="A3" s="12"/>
      <c r="B3" s="3">
        <v>0</v>
      </c>
      <c r="C3">
        <f>$I$2-C2</f>
        <v>259</v>
      </c>
      <c r="D3">
        <f t="shared" ref="D3:H3" si="0">$I$2-D2</f>
        <v>253</v>
      </c>
      <c r="E3">
        <f t="shared" si="0"/>
        <v>238</v>
      </c>
      <c r="F3">
        <f t="shared" si="0"/>
        <v>199</v>
      </c>
      <c r="G3">
        <f t="shared" si="0"/>
        <v>185</v>
      </c>
      <c r="H3">
        <f t="shared" si="0"/>
        <v>211</v>
      </c>
      <c r="I3">
        <v>0</v>
      </c>
      <c r="J3">
        <v>0</v>
      </c>
    </row>
    <row r="4" spans="1:10" x14ac:dyDescent="0.25">
      <c r="A4" s="12"/>
      <c r="B4" s="3" t="s">
        <v>46</v>
      </c>
      <c r="C4" s="2">
        <f>C2/$I$2</f>
        <v>3.717472118959108E-2</v>
      </c>
      <c r="D4" s="2">
        <f t="shared" ref="D4:H4" si="1">D2/$I$2</f>
        <v>5.9479553903345722E-2</v>
      </c>
      <c r="E4" s="2">
        <f t="shared" si="1"/>
        <v>0.11524163568773234</v>
      </c>
      <c r="F4" s="2">
        <f t="shared" si="1"/>
        <v>0.26022304832713755</v>
      </c>
      <c r="G4" s="2">
        <f t="shared" si="1"/>
        <v>0.31226765799256506</v>
      </c>
      <c r="H4" s="2">
        <f t="shared" si="1"/>
        <v>0.21561338289962825</v>
      </c>
      <c r="I4" s="2">
        <v>1</v>
      </c>
      <c r="J4" s="2">
        <v>1</v>
      </c>
    </row>
    <row r="5" spans="1:10" x14ac:dyDescent="0.25">
      <c r="A5" s="12" t="s">
        <v>38</v>
      </c>
      <c r="B5" s="3">
        <v>1</v>
      </c>
      <c r="C5">
        <v>70</v>
      </c>
      <c r="D5">
        <v>74</v>
      </c>
      <c r="E5">
        <v>52</v>
      </c>
      <c r="F5">
        <v>42</v>
      </c>
      <c r="G5">
        <v>47</v>
      </c>
      <c r="H5">
        <v>49</v>
      </c>
      <c r="I5">
        <v>334</v>
      </c>
      <c r="J5">
        <v>334</v>
      </c>
    </row>
    <row r="6" spans="1:10" x14ac:dyDescent="0.25">
      <c r="A6" s="12"/>
      <c r="B6" s="3">
        <v>0</v>
      </c>
      <c r="C6">
        <f>$I$5-C5</f>
        <v>264</v>
      </c>
      <c r="D6">
        <f t="shared" ref="D6:H6" si="2">$I$5-D5</f>
        <v>260</v>
      </c>
      <c r="E6">
        <f t="shared" si="2"/>
        <v>282</v>
      </c>
      <c r="F6">
        <f t="shared" si="2"/>
        <v>292</v>
      </c>
      <c r="G6">
        <f t="shared" si="2"/>
        <v>287</v>
      </c>
      <c r="H6">
        <f t="shared" si="2"/>
        <v>285</v>
      </c>
      <c r="I6">
        <v>0</v>
      </c>
      <c r="J6">
        <v>0</v>
      </c>
    </row>
    <row r="7" spans="1:10" x14ac:dyDescent="0.25">
      <c r="A7" s="12"/>
      <c r="B7" s="3" t="s">
        <v>46</v>
      </c>
      <c r="C7" s="2">
        <f>C5/$I$5</f>
        <v>0.20958083832335328</v>
      </c>
      <c r="D7" s="2">
        <f t="shared" ref="D7:H7" si="3">D5/$I$5</f>
        <v>0.22155688622754491</v>
      </c>
      <c r="E7" s="2">
        <f t="shared" si="3"/>
        <v>0.15568862275449102</v>
      </c>
      <c r="F7" s="2">
        <f t="shared" si="3"/>
        <v>0.12574850299401197</v>
      </c>
      <c r="G7" s="2">
        <f t="shared" si="3"/>
        <v>0.1407185628742515</v>
      </c>
      <c r="H7" s="2">
        <f t="shared" si="3"/>
        <v>0.1467065868263473</v>
      </c>
      <c r="I7" s="2">
        <v>1</v>
      </c>
      <c r="J7" s="2">
        <v>1</v>
      </c>
    </row>
    <row r="8" spans="1:10" x14ac:dyDescent="0.25">
      <c r="A8" s="12" t="s">
        <v>39</v>
      </c>
      <c r="B8" s="3">
        <v>1</v>
      </c>
      <c r="C8" s="4">
        <v>3</v>
      </c>
      <c r="D8">
        <v>32</v>
      </c>
      <c r="E8">
        <v>40</v>
      </c>
      <c r="F8">
        <v>9</v>
      </c>
      <c r="G8">
        <v>7</v>
      </c>
      <c r="H8">
        <v>14</v>
      </c>
      <c r="I8">
        <v>105</v>
      </c>
      <c r="J8">
        <v>105</v>
      </c>
    </row>
    <row r="9" spans="1:10" x14ac:dyDescent="0.25">
      <c r="A9" s="12"/>
      <c r="B9" s="3">
        <v>0</v>
      </c>
      <c r="C9">
        <f>$I$8-C8</f>
        <v>102</v>
      </c>
      <c r="D9">
        <f t="shared" ref="D9:H9" si="4">$I$8-D8</f>
        <v>73</v>
      </c>
      <c r="E9">
        <f t="shared" si="4"/>
        <v>65</v>
      </c>
      <c r="F9">
        <f t="shared" si="4"/>
        <v>96</v>
      </c>
      <c r="G9">
        <f t="shared" si="4"/>
        <v>98</v>
      </c>
      <c r="H9">
        <f t="shared" si="4"/>
        <v>91</v>
      </c>
      <c r="I9">
        <v>0</v>
      </c>
      <c r="J9">
        <v>0</v>
      </c>
    </row>
    <row r="10" spans="1:10" x14ac:dyDescent="0.25">
      <c r="A10" s="12"/>
      <c r="B10" s="3" t="s">
        <v>46</v>
      </c>
      <c r="C10" s="2">
        <f>C8/$I$8</f>
        <v>2.8571428571428571E-2</v>
      </c>
      <c r="D10" s="2">
        <f t="shared" ref="D10:H10" si="5">D8/$I$8</f>
        <v>0.30476190476190479</v>
      </c>
      <c r="E10" s="2">
        <f t="shared" si="5"/>
        <v>0.38095238095238093</v>
      </c>
      <c r="F10" s="2">
        <f t="shared" si="5"/>
        <v>8.5714285714285715E-2</v>
      </c>
      <c r="G10" s="2">
        <f t="shared" si="5"/>
        <v>6.6666666666666666E-2</v>
      </c>
      <c r="H10" s="2">
        <f t="shared" si="5"/>
        <v>0.13333333333333333</v>
      </c>
      <c r="I10" s="2">
        <v>1</v>
      </c>
      <c r="J10" s="2">
        <v>1</v>
      </c>
    </row>
    <row r="11" spans="1:10" x14ac:dyDescent="0.25">
      <c r="A11" s="12" t="s">
        <v>49</v>
      </c>
      <c r="B11" s="3">
        <v>1</v>
      </c>
      <c r="C11">
        <v>6</v>
      </c>
      <c r="D11">
        <v>8</v>
      </c>
      <c r="E11">
        <v>2</v>
      </c>
      <c r="F11">
        <v>1</v>
      </c>
      <c r="G11">
        <v>0</v>
      </c>
      <c r="H11">
        <v>6</v>
      </c>
      <c r="I11">
        <v>23</v>
      </c>
      <c r="J11">
        <v>23</v>
      </c>
    </row>
    <row r="12" spans="1:10" x14ac:dyDescent="0.25">
      <c r="A12" s="12"/>
      <c r="B12" s="3">
        <v>0</v>
      </c>
      <c r="C12">
        <f>$I$11-C11</f>
        <v>17</v>
      </c>
      <c r="D12">
        <f t="shared" ref="D12:H12" si="6">$I$11-D11</f>
        <v>15</v>
      </c>
      <c r="E12">
        <f t="shared" si="6"/>
        <v>21</v>
      </c>
      <c r="F12">
        <f t="shared" si="6"/>
        <v>22</v>
      </c>
      <c r="G12">
        <f t="shared" si="6"/>
        <v>23</v>
      </c>
      <c r="H12">
        <f t="shared" si="6"/>
        <v>17</v>
      </c>
      <c r="I12">
        <v>0</v>
      </c>
      <c r="J12">
        <v>0</v>
      </c>
    </row>
    <row r="13" spans="1:10" x14ac:dyDescent="0.25">
      <c r="A13" s="12"/>
      <c r="B13" s="3" t="s">
        <v>46</v>
      </c>
      <c r="C13" s="2">
        <f>C11/$I$11</f>
        <v>0.2608695652173913</v>
      </c>
      <c r="D13" s="2">
        <f t="shared" ref="D13:H13" si="7">D11/$I$11</f>
        <v>0.34782608695652173</v>
      </c>
      <c r="E13" s="2">
        <f t="shared" si="7"/>
        <v>8.6956521739130432E-2</v>
      </c>
      <c r="F13" s="2">
        <f t="shared" si="7"/>
        <v>4.3478260869565216E-2</v>
      </c>
      <c r="G13" s="2">
        <f t="shared" si="7"/>
        <v>0</v>
      </c>
      <c r="H13" s="2">
        <f t="shared" si="7"/>
        <v>0.2608695652173913</v>
      </c>
      <c r="I13" s="2">
        <v>1</v>
      </c>
      <c r="J13" s="2">
        <v>1</v>
      </c>
    </row>
    <row r="14" spans="1:10" x14ac:dyDescent="0.25">
      <c r="A14" s="12" t="s">
        <v>40</v>
      </c>
      <c r="B14" s="3">
        <v>1</v>
      </c>
      <c r="C14">
        <v>6</v>
      </c>
      <c r="D14">
        <v>6</v>
      </c>
      <c r="E14">
        <v>3</v>
      </c>
      <c r="F14">
        <v>1</v>
      </c>
      <c r="G14">
        <v>1</v>
      </c>
      <c r="H14">
        <v>2</v>
      </c>
      <c r="I14">
        <v>19</v>
      </c>
      <c r="J14">
        <v>19</v>
      </c>
    </row>
    <row r="15" spans="1:10" x14ac:dyDescent="0.25">
      <c r="A15" s="12"/>
      <c r="B15" s="3">
        <v>0</v>
      </c>
      <c r="C15">
        <f>$I$14-C14</f>
        <v>13</v>
      </c>
      <c r="D15">
        <f t="shared" ref="D15:H15" si="8">$I$14-D14</f>
        <v>13</v>
      </c>
      <c r="E15">
        <f t="shared" si="8"/>
        <v>16</v>
      </c>
      <c r="F15">
        <f t="shared" si="8"/>
        <v>18</v>
      </c>
      <c r="G15">
        <f t="shared" si="8"/>
        <v>18</v>
      </c>
      <c r="H15">
        <f t="shared" si="8"/>
        <v>17</v>
      </c>
      <c r="I15">
        <v>0</v>
      </c>
      <c r="J15">
        <v>0</v>
      </c>
    </row>
    <row r="16" spans="1:10" x14ac:dyDescent="0.25">
      <c r="A16" s="12"/>
      <c r="B16" s="3" t="s">
        <v>46</v>
      </c>
      <c r="C16" s="2">
        <f>C14/$I$14</f>
        <v>0.31578947368421051</v>
      </c>
      <c r="D16" s="2">
        <f t="shared" ref="D16:H16" si="9">D14/$I$14</f>
        <v>0.31578947368421051</v>
      </c>
      <c r="E16" s="2">
        <f t="shared" si="9"/>
        <v>0.15789473684210525</v>
      </c>
      <c r="F16" s="2">
        <f t="shared" si="9"/>
        <v>5.2631578947368418E-2</v>
      </c>
      <c r="G16" s="2">
        <f t="shared" si="9"/>
        <v>5.2631578947368418E-2</v>
      </c>
      <c r="H16" s="2">
        <f t="shared" si="9"/>
        <v>0.10526315789473684</v>
      </c>
      <c r="I16" s="2">
        <v>1</v>
      </c>
      <c r="J16" s="2">
        <v>1</v>
      </c>
    </row>
    <row r="17" spans="1:10" x14ac:dyDescent="0.25">
      <c r="A17" s="11" t="s">
        <v>41</v>
      </c>
      <c r="B17" s="3">
        <v>1</v>
      </c>
      <c r="C17">
        <v>3</v>
      </c>
      <c r="D17">
        <v>9</v>
      </c>
      <c r="E17">
        <v>5</v>
      </c>
      <c r="F17">
        <v>3</v>
      </c>
      <c r="G17">
        <v>9</v>
      </c>
      <c r="H17">
        <v>5</v>
      </c>
      <c r="I17">
        <v>34</v>
      </c>
      <c r="J17">
        <v>34</v>
      </c>
    </row>
    <row r="18" spans="1:10" x14ac:dyDescent="0.25">
      <c r="A18" s="11"/>
      <c r="B18" s="3">
        <v>0</v>
      </c>
      <c r="C18">
        <f>$I$17-C17</f>
        <v>31</v>
      </c>
      <c r="D18">
        <f t="shared" ref="D18:H18" si="10">$I$17-D17</f>
        <v>25</v>
      </c>
      <c r="E18">
        <f t="shared" si="10"/>
        <v>29</v>
      </c>
      <c r="F18">
        <f t="shared" si="10"/>
        <v>31</v>
      </c>
      <c r="G18">
        <f t="shared" si="10"/>
        <v>25</v>
      </c>
      <c r="H18">
        <f t="shared" si="10"/>
        <v>29</v>
      </c>
      <c r="I18">
        <v>0</v>
      </c>
      <c r="J18">
        <v>0</v>
      </c>
    </row>
    <row r="19" spans="1:10" x14ac:dyDescent="0.25">
      <c r="A19" s="11"/>
      <c r="B19" s="3" t="s">
        <v>46</v>
      </c>
      <c r="C19" s="2">
        <f>C17/$I$17</f>
        <v>8.8235294117647065E-2</v>
      </c>
      <c r="D19" s="2">
        <f t="shared" ref="D19:H19" si="11">D17/$I$17</f>
        <v>0.26470588235294118</v>
      </c>
      <c r="E19" s="2">
        <f t="shared" si="11"/>
        <v>0.14705882352941177</v>
      </c>
      <c r="F19" s="2">
        <f t="shared" si="11"/>
        <v>8.8235294117647065E-2</v>
      </c>
      <c r="G19" s="2">
        <f t="shared" si="11"/>
        <v>0.26470588235294118</v>
      </c>
      <c r="H19" s="2">
        <f t="shared" si="11"/>
        <v>0.14705882352941177</v>
      </c>
      <c r="I19" s="2">
        <v>1</v>
      </c>
      <c r="J19" s="2">
        <v>1</v>
      </c>
    </row>
    <row r="20" spans="1:10" x14ac:dyDescent="0.25">
      <c r="A20" s="11" t="s">
        <v>42</v>
      </c>
      <c r="B20" s="3">
        <v>1</v>
      </c>
      <c r="C20">
        <v>59</v>
      </c>
      <c r="D20">
        <v>34</v>
      </c>
      <c r="E20">
        <v>14</v>
      </c>
      <c r="F20">
        <v>16</v>
      </c>
      <c r="G20">
        <v>13</v>
      </c>
      <c r="H20">
        <v>79</v>
      </c>
      <c r="I20">
        <f>SUM(C20:H20)</f>
        <v>215</v>
      </c>
      <c r="J20">
        <v>215</v>
      </c>
    </row>
    <row r="21" spans="1:10" x14ac:dyDescent="0.25">
      <c r="A21" s="11"/>
      <c r="B21" s="3">
        <v>0</v>
      </c>
      <c r="C21">
        <f>$I$20-C20</f>
        <v>156</v>
      </c>
      <c r="D21">
        <f t="shared" ref="D21:H21" si="12">$I$20-D20</f>
        <v>181</v>
      </c>
      <c r="E21">
        <f t="shared" si="12"/>
        <v>201</v>
      </c>
      <c r="F21">
        <f t="shared" si="12"/>
        <v>199</v>
      </c>
      <c r="G21">
        <f t="shared" si="12"/>
        <v>202</v>
      </c>
      <c r="H21">
        <f t="shared" si="12"/>
        <v>136</v>
      </c>
      <c r="I21">
        <v>0</v>
      </c>
      <c r="J21">
        <v>0</v>
      </c>
    </row>
    <row r="22" spans="1:10" x14ac:dyDescent="0.25">
      <c r="A22" s="11"/>
      <c r="B22" s="3" t="s">
        <v>46</v>
      </c>
      <c r="C22" s="2">
        <f>C20/$I$20</f>
        <v>0.2744186046511628</v>
      </c>
      <c r="D22" s="2">
        <f t="shared" ref="D22:H22" si="13">D20/$I$20</f>
        <v>0.15813953488372093</v>
      </c>
      <c r="E22" s="2">
        <f t="shared" si="13"/>
        <v>6.5116279069767441E-2</v>
      </c>
      <c r="F22" s="2">
        <f t="shared" si="13"/>
        <v>7.441860465116279E-2</v>
      </c>
      <c r="G22" s="2">
        <f t="shared" si="13"/>
        <v>6.0465116279069767E-2</v>
      </c>
      <c r="H22" s="2">
        <f t="shared" si="13"/>
        <v>0.36744186046511629</v>
      </c>
      <c r="I22" s="2">
        <v>1</v>
      </c>
      <c r="J22" s="2">
        <v>1</v>
      </c>
    </row>
    <row r="23" spans="1:10" x14ac:dyDescent="0.25">
      <c r="A23" s="12" t="s">
        <v>45</v>
      </c>
      <c r="B23" s="3">
        <v>1</v>
      </c>
      <c r="C23">
        <f>C2+C5+C8+C11+C14+C17+C20</f>
        <v>157</v>
      </c>
      <c r="D23">
        <f t="shared" ref="D23:H23" si="14">D2+D5+D8+D11+D14+D17+D20</f>
        <v>179</v>
      </c>
      <c r="E23">
        <f t="shared" si="14"/>
        <v>147</v>
      </c>
      <c r="F23">
        <f t="shared" si="14"/>
        <v>142</v>
      </c>
      <c r="G23">
        <f t="shared" si="14"/>
        <v>161</v>
      </c>
      <c r="H23">
        <f t="shared" si="14"/>
        <v>213</v>
      </c>
      <c r="I23">
        <f>SUM(C23:H23)</f>
        <v>999</v>
      </c>
      <c r="J23">
        <v>999</v>
      </c>
    </row>
    <row r="24" spans="1:10" x14ac:dyDescent="0.25">
      <c r="A24" s="12"/>
      <c r="B24" s="3">
        <v>0</v>
      </c>
      <c r="C24">
        <f>$I$23-C23</f>
        <v>842</v>
      </c>
      <c r="D24">
        <f t="shared" ref="D24:H24" si="15">$I$23-D23</f>
        <v>820</v>
      </c>
      <c r="E24">
        <f t="shared" si="15"/>
        <v>852</v>
      </c>
      <c r="F24">
        <f t="shared" si="15"/>
        <v>857</v>
      </c>
      <c r="G24">
        <f t="shared" si="15"/>
        <v>838</v>
      </c>
      <c r="H24">
        <f t="shared" si="15"/>
        <v>786</v>
      </c>
      <c r="I24">
        <v>0</v>
      </c>
      <c r="J24">
        <v>0</v>
      </c>
    </row>
    <row r="25" spans="1:10" x14ac:dyDescent="0.25">
      <c r="A25" s="12"/>
      <c r="B25" s="3" t="s">
        <v>46</v>
      </c>
      <c r="C25" s="2">
        <f>C23/$I$23</f>
        <v>0.15715715715715717</v>
      </c>
      <c r="D25" s="2">
        <f t="shared" ref="D25:H25" si="16">D23/$I$23</f>
        <v>0.17917917917917917</v>
      </c>
      <c r="E25" s="2">
        <f t="shared" si="16"/>
        <v>0.14714714714714713</v>
      </c>
      <c r="F25" s="2">
        <f t="shared" si="16"/>
        <v>0.14214214214214213</v>
      </c>
      <c r="G25" s="2">
        <f t="shared" si="16"/>
        <v>0.16116116116116116</v>
      </c>
      <c r="H25" s="2">
        <f t="shared" si="16"/>
        <v>0.21321321321321321</v>
      </c>
      <c r="I25" s="2">
        <v>1</v>
      </c>
      <c r="J25" s="2">
        <v>1</v>
      </c>
    </row>
  </sheetData>
  <mergeCells count="8">
    <mergeCell ref="A20:A22"/>
    <mergeCell ref="A23:A25"/>
    <mergeCell ref="A2:A4"/>
    <mergeCell ref="A5:A7"/>
    <mergeCell ref="A8:A10"/>
    <mergeCell ref="A11:A13"/>
    <mergeCell ref="A14:A16"/>
    <mergeCell ref="A17:A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C23" sqref="C23"/>
    </sheetView>
  </sheetViews>
  <sheetFormatPr defaultColWidth="11" defaultRowHeight="15.75" x14ac:dyDescent="0.25"/>
  <cols>
    <col min="1" max="1" width="19.875" style="5" bestFit="1" customWidth="1"/>
    <col min="2" max="2" width="2.625" style="3" bestFit="1" customWidth="1"/>
    <col min="3" max="3" width="19.375" bestFit="1" customWidth="1"/>
    <col min="4" max="7" width="11.375" bestFit="1" customWidth="1"/>
    <col min="8" max="8" width="19.875" bestFit="1" customWidth="1"/>
    <col min="9" max="9" width="12" bestFit="1" customWidth="1"/>
    <col min="10" max="10" width="11.5" bestFit="1" customWidth="1"/>
    <col min="11" max="11" width="14" bestFit="1" customWidth="1"/>
  </cols>
  <sheetData>
    <row r="1" spans="1:12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47</v>
      </c>
      <c r="J1" t="s">
        <v>12</v>
      </c>
      <c r="K1" t="s">
        <v>44</v>
      </c>
      <c r="L1" t="s">
        <v>52</v>
      </c>
    </row>
    <row r="2" spans="1:12" x14ac:dyDescent="0.25">
      <c r="A2" s="12" t="s">
        <v>6</v>
      </c>
      <c r="B2" s="3">
        <v>1</v>
      </c>
      <c r="C2">
        <v>0</v>
      </c>
      <c r="D2">
        <v>9</v>
      </c>
      <c r="E2">
        <v>137</v>
      </c>
      <c r="F2">
        <v>89</v>
      </c>
      <c r="G2">
        <v>22</v>
      </c>
      <c r="H2">
        <v>1</v>
      </c>
      <c r="I2">
        <v>2</v>
      </c>
      <c r="J2">
        <v>9</v>
      </c>
      <c r="K2">
        <f>SUM(C2:J2)</f>
        <v>269</v>
      </c>
      <c r="L2">
        <v>269</v>
      </c>
    </row>
    <row r="3" spans="1:12" x14ac:dyDescent="0.25">
      <c r="A3" s="12"/>
      <c r="B3" s="3">
        <v>0</v>
      </c>
      <c r="C3">
        <v>269</v>
      </c>
      <c r="D3">
        <v>260</v>
      </c>
      <c r="E3">
        <v>132</v>
      </c>
      <c r="F3">
        <v>180</v>
      </c>
      <c r="G3">
        <v>247</v>
      </c>
      <c r="H3">
        <v>268</v>
      </c>
      <c r="I3">
        <v>267</v>
      </c>
      <c r="J3">
        <v>260</v>
      </c>
      <c r="K3">
        <v>0</v>
      </c>
      <c r="L3">
        <v>0</v>
      </c>
    </row>
    <row r="4" spans="1:12" x14ac:dyDescent="0.25">
      <c r="A4" s="12"/>
      <c r="B4" s="3" t="s">
        <v>46</v>
      </c>
      <c r="C4" s="2">
        <f>C2/$L2</f>
        <v>0</v>
      </c>
      <c r="D4" s="2">
        <f t="shared" ref="D4:J4" si="0">D2/$L2</f>
        <v>3.3457249070631967E-2</v>
      </c>
      <c r="E4" s="2">
        <f t="shared" si="0"/>
        <v>0.50929368029739774</v>
      </c>
      <c r="F4" s="2">
        <f t="shared" si="0"/>
        <v>0.33085501858736061</v>
      </c>
      <c r="G4" s="2">
        <f t="shared" si="0"/>
        <v>8.1784386617100371E-2</v>
      </c>
      <c r="H4" s="2">
        <f t="shared" si="0"/>
        <v>3.7174721189591076E-3</v>
      </c>
      <c r="I4" s="2">
        <f t="shared" si="0"/>
        <v>7.4349442379182153E-3</v>
      </c>
      <c r="J4" s="2">
        <f t="shared" si="0"/>
        <v>3.3457249070631967E-2</v>
      </c>
      <c r="K4" s="2">
        <v>1</v>
      </c>
      <c r="L4" s="2">
        <v>1</v>
      </c>
    </row>
    <row r="5" spans="1:12" x14ac:dyDescent="0.25">
      <c r="A5" s="12" t="s">
        <v>38</v>
      </c>
      <c r="B5" s="3">
        <v>1</v>
      </c>
      <c r="C5">
        <v>3</v>
      </c>
      <c r="D5">
        <v>31</v>
      </c>
      <c r="E5">
        <v>154</v>
      </c>
      <c r="F5">
        <v>107</v>
      </c>
      <c r="G5">
        <v>32</v>
      </c>
      <c r="H5">
        <v>2</v>
      </c>
      <c r="I5">
        <v>0</v>
      </c>
      <c r="J5">
        <v>5</v>
      </c>
      <c r="K5">
        <f>SUM(C5:J5)</f>
        <v>334</v>
      </c>
      <c r="L5">
        <v>334</v>
      </c>
    </row>
    <row r="6" spans="1:12" x14ac:dyDescent="0.25">
      <c r="A6" s="12"/>
      <c r="B6" s="3">
        <v>0</v>
      </c>
      <c r="C6">
        <v>331</v>
      </c>
      <c r="D6">
        <v>303</v>
      </c>
      <c r="E6">
        <v>180</v>
      </c>
      <c r="F6">
        <v>227</v>
      </c>
      <c r="G6">
        <v>302</v>
      </c>
      <c r="H6">
        <v>332</v>
      </c>
      <c r="I6">
        <v>334</v>
      </c>
      <c r="J6">
        <v>329</v>
      </c>
      <c r="K6">
        <v>0</v>
      </c>
      <c r="L6">
        <v>0</v>
      </c>
    </row>
    <row r="7" spans="1:12" x14ac:dyDescent="0.25">
      <c r="A7" s="12"/>
      <c r="B7" s="3" t="s">
        <v>46</v>
      </c>
      <c r="C7" s="2">
        <f>C5/$L5</f>
        <v>8.9820359281437123E-3</v>
      </c>
      <c r="D7" s="2">
        <f t="shared" ref="D7:J7" si="1">D5/$L5</f>
        <v>9.2814371257485026E-2</v>
      </c>
      <c r="E7" s="2">
        <f t="shared" si="1"/>
        <v>0.46107784431137727</v>
      </c>
      <c r="F7" s="2">
        <f t="shared" si="1"/>
        <v>0.32035928143712578</v>
      </c>
      <c r="G7" s="2">
        <f t="shared" si="1"/>
        <v>9.580838323353294E-2</v>
      </c>
      <c r="H7" s="2">
        <f t="shared" si="1"/>
        <v>5.9880239520958087E-3</v>
      </c>
      <c r="I7" s="2">
        <f t="shared" si="1"/>
        <v>0</v>
      </c>
      <c r="J7" s="2">
        <f t="shared" si="1"/>
        <v>1.4970059880239521E-2</v>
      </c>
      <c r="K7" s="2">
        <v>1</v>
      </c>
      <c r="L7" s="2">
        <v>1</v>
      </c>
    </row>
    <row r="8" spans="1:12" x14ac:dyDescent="0.25">
      <c r="A8" s="12" t="s">
        <v>39</v>
      </c>
      <c r="B8" s="3">
        <v>1</v>
      </c>
      <c r="C8">
        <v>0</v>
      </c>
      <c r="D8">
        <v>1</v>
      </c>
      <c r="E8">
        <v>38</v>
      </c>
      <c r="F8">
        <v>37</v>
      </c>
      <c r="G8">
        <v>25</v>
      </c>
      <c r="H8">
        <v>4</v>
      </c>
      <c r="I8">
        <v>0</v>
      </c>
      <c r="J8">
        <v>0</v>
      </c>
      <c r="K8">
        <f>SUM(C8:J8)</f>
        <v>105</v>
      </c>
      <c r="L8">
        <v>105</v>
      </c>
    </row>
    <row r="9" spans="1:12" x14ac:dyDescent="0.25">
      <c r="A9" s="12"/>
      <c r="B9" s="3">
        <v>0</v>
      </c>
      <c r="C9">
        <f t="shared" ref="C9:I9" si="2">$K$8-C8</f>
        <v>105</v>
      </c>
      <c r="D9">
        <f t="shared" si="2"/>
        <v>104</v>
      </c>
      <c r="E9">
        <f t="shared" si="2"/>
        <v>67</v>
      </c>
      <c r="F9">
        <f t="shared" si="2"/>
        <v>68</v>
      </c>
      <c r="G9">
        <f t="shared" si="2"/>
        <v>80</v>
      </c>
      <c r="H9">
        <f t="shared" si="2"/>
        <v>101</v>
      </c>
      <c r="I9">
        <f t="shared" si="2"/>
        <v>105</v>
      </c>
      <c r="J9">
        <f>$K$8-J8</f>
        <v>105</v>
      </c>
      <c r="K9">
        <v>0</v>
      </c>
      <c r="L9">
        <v>0</v>
      </c>
    </row>
    <row r="10" spans="1:12" x14ac:dyDescent="0.25">
      <c r="A10" s="12"/>
      <c r="B10" s="3" t="s">
        <v>46</v>
      </c>
      <c r="C10" s="2">
        <f>C8/$L8</f>
        <v>0</v>
      </c>
      <c r="D10" s="2">
        <f t="shared" ref="D10:J10" si="3">D8/$L8</f>
        <v>9.5238095238095247E-3</v>
      </c>
      <c r="E10" s="2">
        <f t="shared" si="3"/>
        <v>0.3619047619047619</v>
      </c>
      <c r="F10" s="2">
        <f t="shared" si="3"/>
        <v>0.35238095238095241</v>
      </c>
      <c r="G10" s="2">
        <f t="shared" si="3"/>
        <v>0.23809523809523808</v>
      </c>
      <c r="H10" s="2">
        <f t="shared" si="3"/>
        <v>3.8095238095238099E-2</v>
      </c>
      <c r="I10" s="2">
        <f t="shared" si="3"/>
        <v>0</v>
      </c>
      <c r="J10" s="2">
        <f t="shared" si="3"/>
        <v>0</v>
      </c>
      <c r="K10" s="2">
        <f t="shared" ref="K10" si="4">K8/$K$8</f>
        <v>1</v>
      </c>
      <c r="L10" s="2">
        <v>1</v>
      </c>
    </row>
    <row r="11" spans="1:12" x14ac:dyDescent="0.25">
      <c r="A11" s="12" t="s">
        <v>49</v>
      </c>
      <c r="B11" s="3">
        <v>1</v>
      </c>
      <c r="C11">
        <v>0</v>
      </c>
      <c r="D11">
        <v>3</v>
      </c>
      <c r="E11">
        <v>13</v>
      </c>
      <c r="F11">
        <v>3</v>
      </c>
      <c r="G11">
        <v>2</v>
      </c>
      <c r="H11">
        <v>0</v>
      </c>
      <c r="I11">
        <v>0</v>
      </c>
      <c r="J11">
        <v>2</v>
      </c>
      <c r="K11">
        <f>SUM(C11:J11)</f>
        <v>23</v>
      </c>
      <c r="L11">
        <v>23</v>
      </c>
    </row>
    <row r="12" spans="1:12" x14ac:dyDescent="0.25">
      <c r="A12" s="12"/>
      <c r="B12" s="3">
        <v>0</v>
      </c>
      <c r="C12">
        <v>22</v>
      </c>
      <c r="D12">
        <v>19</v>
      </c>
      <c r="E12">
        <v>9</v>
      </c>
      <c r="F12">
        <v>19</v>
      </c>
      <c r="G12">
        <v>20</v>
      </c>
      <c r="H12">
        <v>22</v>
      </c>
      <c r="I12">
        <v>22</v>
      </c>
      <c r="J12">
        <v>21</v>
      </c>
      <c r="K12">
        <v>0</v>
      </c>
      <c r="L12">
        <v>0</v>
      </c>
    </row>
    <row r="13" spans="1:12" x14ac:dyDescent="0.25">
      <c r="A13" s="12"/>
      <c r="B13" s="3" t="s">
        <v>46</v>
      </c>
      <c r="C13" s="2">
        <f>C11/$L11</f>
        <v>0</v>
      </c>
      <c r="D13" s="2">
        <f t="shared" ref="D13:J13" si="5">D11/$L11</f>
        <v>0.13043478260869565</v>
      </c>
      <c r="E13" s="2">
        <f t="shared" si="5"/>
        <v>0.56521739130434778</v>
      </c>
      <c r="F13" s="2">
        <f t="shared" si="5"/>
        <v>0.13043478260869565</v>
      </c>
      <c r="G13" s="2">
        <f t="shared" si="5"/>
        <v>8.6956521739130432E-2</v>
      </c>
      <c r="H13" s="2">
        <f t="shared" si="5"/>
        <v>0</v>
      </c>
      <c r="I13" s="2">
        <f t="shared" si="5"/>
        <v>0</v>
      </c>
      <c r="J13" s="2">
        <f t="shared" si="5"/>
        <v>8.6956521739130432E-2</v>
      </c>
      <c r="K13" s="2">
        <v>1</v>
      </c>
      <c r="L13" s="2">
        <v>1</v>
      </c>
    </row>
    <row r="14" spans="1:12" x14ac:dyDescent="0.25">
      <c r="A14" s="12" t="s">
        <v>40</v>
      </c>
      <c r="B14" s="3">
        <v>1</v>
      </c>
      <c r="C14">
        <v>0</v>
      </c>
      <c r="D14">
        <v>2</v>
      </c>
      <c r="E14">
        <v>10</v>
      </c>
      <c r="F14">
        <v>3</v>
      </c>
      <c r="G14">
        <v>3</v>
      </c>
      <c r="H14">
        <v>0</v>
      </c>
      <c r="I14">
        <v>0</v>
      </c>
      <c r="J14">
        <v>1</v>
      </c>
      <c r="K14">
        <f>SUM(C14:J14)</f>
        <v>19</v>
      </c>
      <c r="L14">
        <v>19</v>
      </c>
    </row>
    <row r="15" spans="1:12" x14ac:dyDescent="0.25">
      <c r="A15" s="12"/>
      <c r="B15" s="3">
        <v>0</v>
      </c>
      <c r="C15">
        <v>19</v>
      </c>
      <c r="D15">
        <v>17</v>
      </c>
      <c r="E15">
        <v>9</v>
      </c>
      <c r="F15">
        <v>16</v>
      </c>
      <c r="G15">
        <v>16</v>
      </c>
      <c r="H15">
        <v>19</v>
      </c>
      <c r="I15">
        <v>19</v>
      </c>
      <c r="J15">
        <v>18</v>
      </c>
      <c r="K15">
        <v>0</v>
      </c>
      <c r="L15">
        <v>0</v>
      </c>
    </row>
    <row r="16" spans="1:12" x14ac:dyDescent="0.25">
      <c r="A16" s="12"/>
      <c r="B16" s="3" t="s">
        <v>46</v>
      </c>
      <c r="C16" s="2">
        <f>C14/$L14</f>
        <v>0</v>
      </c>
      <c r="D16" s="2">
        <f t="shared" ref="D16:J16" si="6">D14/$L14</f>
        <v>0.10526315789473684</v>
      </c>
      <c r="E16" s="2">
        <f t="shared" si="6"/>
        <v>0.52631578947368418</v>
      </c>
      <c r="F16" s="2">
        <f t="shared" si="6"/>
        <v>0.15789473684210525</v>
      </c>
      <c r="G16" s="2">
        <f t="shared" si="6"/>
        <v>0.15789473684210525</v>
      </c>
      <c r="H16" s="2">
        <f t="shared" si="6"/>
        <v>0</v>
      </c>
      <c r="I16" s="2">
        <f t="shared" si="6"/>
        <v>0</v>
      </c>
      <c r="J16" s="2">
        <f t="shared" si="6"/>
        <v>5.2631578947368418E-2</v>
      </c>
      <c r="K16" s="2">
        <v>1</v>
      </c>
      <c r="L16" s="2">
        <v>1</v>
      </c>
    </row>
    <row r="17" spans="1:12" x14ac:dyDescent="0.25">
      <c r="A17" s="12" t="s">
        <v>41</v>
      </c>
      <c r="B17" s="3">
        <v>1</v>
      </c>
      <c r="C17">
        <v>0</v>
      </c>
      <c r="D17">
        <v>1</v>
      </c>
      <c r="E17">
        <v>15</v>
      </c>
      <c r="F17">
        <v>13</v>
      </c>
      <c r="G17">
        <v>3</v>
      </c>
      <c r="H17">
        <v>0</v>
      </c>
      <c r="I17">
        <v>0</v>
      </c>
      <c r="J17">
        <v>2</v>
      </c>
      <c r="K17">
        <f>SUM(C17:J17)</f>
        <v>34</v>
      </c>
      <c r="L17">
        <v>34</v>
      </c>
    </row>
    <row r="18" spans="1:12" x14ac:dyDescent="0.25">
      <c r="A18" s="12"/>
      <c r="B18" s="3">
        <v>0</v>
      </c>
      <c r="C18">
        <v>33</v>
      </c>
      <c r="D18">
        <v>32</v>
      </c>
      <c r="E18">
        <v>18</v>
      </c>
      <c r="F18">
        <v>20</v>
      </c>
      <c r="G18">
        <v>30</v>
      </c>
      <c r="H18">
        <v>33</v>
      </c>
      <c r="I18">
        <v>33</v>
      </c>
      <c r="J18">
        <v>28</v>
      </c>
      <c r="K18">
        <v>0</v>
      </c>
      <c r="L18">
        <v>0</v>
      </c>
    </row>
    <row r="19" spans="1:12" x14ac:dyDescent="0.25">
      <c r="A19" s="12"/>
      <c r="B19" s="3" t="s">
        <v>46</v>
      </c>
      <c r="C19" s="2">
        <f>C17/$L17</f>
        <v>0</v>
      </c>
      <c r="D19" s="2">
        <f t="shared" ref="D19:J19" si="7">D17/$L17</f>
        <v>2.9411764705882353E-2</v>
      </c>
      <c r="E19" s="2">
        <f t="shared" si="7"/>
        <v>0.44117647058823528</v>
      </c>
      <c r="F19" s="2">
        <f t="shared" si="7"/>
        <v>0.38235294117647056</v>
      </c>
      <c r="G19" s="2">
        <f t="shared" si="7"/>
        <v>8.8235294117647065E-2</v>
      </c>
      <c r="H19" s="2">
        <f t="shared" si="7"/>
        <v>0</v>
      </c>
      <c r="I19" s="2">
        <f t="shared" si="7"/>
        <v>0</v>
      </c>
      <c r="J19" s="2">
        <f t="shared" si="7"/>
        <v>5.8823529411764705E-2</v>
      </c>
      <c r="K19" s="2">
        <v>1</v>
      </c>
      <c r="L19" s="2">
        <v>1</v>
      </c>
    </row>
    <row r="20" spans="1:12" x14ac:dyDescent="0.25">
      <c r="A20" s="12" t="s">
        <v>42</v>
      </c>
      <c r="B20" s="3">
        <v>1</v>
      </c>
      <c r="C20">
        <v>3</v>
      </c>
      <c r="D20">
        <v>22</v>
      </c>
      <c r="E20">
        <v>62</v>
      </c>
      <c r="F20">
        <v>51</v>
      </c>
      <c r="G20">
        <v>22</v>
      </c>
      <c r="H20">
        <v>14</v>
      </c>
      <c r="I20">
        <v>15</v>
      </c>
      <c r="J20">
        <v>26</v>
      </c>
      <c r="K20">
        <f>SUM(C20:J20)</f>
        <v>215</v>
      </c>
      <c r="L20">
        <v>215</v>
      </c>
    </row>
    <row r="21" spans="1:12" x14ac:dyDescent="0.25">
      <c r="A21" s="12"/>
      <c r="B21" s="3">
        <v>0</v>
      </c>
      <c r="C21">
        <v>220</v>
      </c>
      <c r="D21">
        <v>201</v>
      </c>
      <c r="E21">
        <v>161</v>
      </c>
      <c r="F21">
        <v>172</v>
      </c>
      <c r="G21">
        <v>201</v>
      </c>
      <c r="H21">
        <v>209</v>
      </c>
      <c r="I21">
        <v>208</v>
      </c>
      <c r="J21">
        <v>189</v>
      </c>
      <c r="K21">
        <v>0</v>
      </c>
      <c r="L21">
        <v>0</v>
      </c>
    </row>
    <row r="22" spans="1:12" x14ac:dyDescent="0.25">
      <c r="A22" s="12"/>
      <c r="B22" s="3" t="s">
        <v>46</v>
      </c>
      <c r="C22" s="2">
        <f>C20/$L20</f>
        <v>1.3953488372093023E-2</v>
      </c>
      <c r="D22" s="2">
        <f t="shared" ref="D22:J22" si="8">D20/$L20</f>
        <v>0.10232558139534884</v>
      </c>
      <c r="E22" s="2">
        <f t="shared" si="8"/>
        <v>0.28837209302325584</v>
      </c>
      <c r="F22" s="2">
        <f t="shared" si="8"/>
        <v>0.23720930232558141</v>
      </c>
      <c r="G22" s="2">
        <f t="shared" si="8"/>
        <v>0.10232558139534884</v>
      </c>
      <c r="H22" s="2">
        <f t="shared" si="8"/>
        <v>6.5116279069767441E-2</v>
      </c>
      <c r="I22" s="2">
        <f t="shared" si="8"/>
        <v>6.9767441860465115E-2</v>
      </c>
      <c r="J22" s="2">
        <f t="shared" si="8"/>
        <v>0.12093023255813953</v>
      </c>
      <c r="K22" s="2">
        <v>1</v>
      </c>
      <c r="L22" s="2">
        <v>1</v>
      </c>
    </row>
    <row r="23" spans="1:12" x14ac:dyDescent="0.25">
      <c r="A23" s="12" t="s">
        <v>45</v>
      </c>
      <c r="B23" s="3">
        <v>1</v>
      </c>
      <c r="C23">
        <f t="shared" ref="C23:I23" si="9">C$2+C$5+C$8+C$11+C$14+C$17+C$20</f>
        <v>6</v>
      </c>
      <c r="D23">
        <f t="shared" si="9"/>
        <v>69</v>
      </c>
      <c r="E23">
        <f t="shared" si="9"/>
        <v>429</v>
      </c>
      <c r="F23">
        <f t="shared" si="9"/>
        <v>303</v>
      </c>
      <c r="G23">
        <f t="shared" si="9"/>
        <v>109</v>
      </c>
      <c r="H23">
        <f t="shared" si="9"/>
        <v>21</v>
      </c>
      <c r="I23">
        <f t="shared" si="9"/>
        <v>17</v>
      </c>
      <c r="J23">
        <f>J$2+J$5+J$8+J$11+J$14+J$17+J$20</f>
        <v>45</v>
      </c>
      <c r="K23">
        <f>SUM(C23:J23)</f>
        <v>999</v>
      </c>
      <c r="L23">
        <f>L$2+L$5+L$8+L$11+L$14+L$17+L$20</f>
        <v>999</v>
      </c>
    </row>
    <row r="24" spans="1:12" x14ac:dyDescent="0.25">
      <c r="A24" s="12"/>
      <c r="B24" s="3">
        <v>0</v>
      </c>
      <c r="C24">
        <f>$K$23-C23</f>
        <v>993</v>
      </c>
      <c r="D24">
        <f t="shared" ref="D24:K24" si="10">$K$23-D23</f>
        <v>930</v>
      </c>
      <c r="E24">
        <f t="shared" si="10"/>
        <v>570</v>
      </c>
      <c r="F24">
        <f t="shared" si="10"/>
        <v>696</v>
      </c>
      <c r="G24">
        <f t="shared" si="10"/>
        <v>890</v>
      </c>
      <c r="H24">
        <f t="shared" si="10"/>
        <v>978</v>
      </c>
      <c r="I24">
        <f t="shared" si="10"/>
        <v>982</v>
      </c>
      <c r="J24">
        <f t="shared" si="10"/>
        <v>954</v>
      </c>
      <c r="K24">
        <f t="shared" si="10"/>
        <v>0</v>
      </c>
      <c r="L24">
        <v>0</v>
      </c>
    </row>
    <row r="25" spans="1:12" x14ac:dyDescent="0.25">
      <c r="A25" s="12"/>
      <c r="B25" s="3" t="s">
        <v>46</v>
      </c>
      <c r="C25" s="2">
        <f>C23/$L23</f>
        <v>6.006006006006006E-3</v>
      </c>
      <c r="D25" s="2">
        <f t="shared" ref="D25:J25" si="11">D23/$L23</f>
        <v>6.9069069069069067E-2</v>
      </c>
      <c r="E25" s="2">
        <f t="shared" si="11"/>
        <v>0.42942942942942941</v>
      </c>
      <c r="F25" s="2">
        <f t="shared" si="11"/>
        <v>0.3033033033033033</v>
      </c>
      <c r="G25" s="2">
        <f t="shared" si="11"/>
        <v>0.10910910910910911</v>
      </c>
      <c r="H25" s="2">
        <f t="shared" si="11"/>
        <v>2.1021021021021023E-2</v>
      </c>
      <c r="I25" s="2">
        <f t="shared" si="11"/>
        <v>1.7017017017017019E-2</v>
      </c>
      <c r="J25" s="2">
        <f t="shared" si="11"/>
        <v>4.5045045045045043E-2</v>
      </c>
      <c r="K25" s="2">
        <v>1</v>
      </c>
      <c r="L25" s="2">
        <v>1</v>
      </c>
    </row>
    <row r="27" spans="1:12" x14ac:dyDescent="0.25">
      <c r="A27" s="9" t="s">
        <v>55</v>
      </c>
    </row>
  </sheetData>
  <mergeCells count="8">
    <mergeCell ref="A20:A22"/>
    <mergeCell ref="A23:A25"/>
    <mergeCell ref="A2:A4"/>
    <mergeCell ref="A5:A7"/>
    <mergeCell ref="A8:A10"/>
    <mergeCell ref="A11:A13"/>
    <mergeCell ref="A14:A16"/>
    <mergeCell ref="A17:A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8" sqref="C8"/>
    </sheetView>
  </sheetViews>
  <sheetFormatPr defaultColWidth="11" defaultRowHeight="15.75" x14ac:dyDescent="0.25"/>
  <cols>
    <col min="1" max="1" width="19.875" style="6" bestFit="1" customWidth="1"/>
    <col min="2" max="2" width="2.625" style="3" bestFit="1" customWidth="1"/>
    <col min="3" max="3" width="13.625" bestFit="1" customWidth="1"/>
    <col min="5" max="5" width="19.125" bestFit="1" customWidth="1"/>
    <col min="6" max="6" width="28.125" bestFit="1" customWidth="1"/>
    <col min="7" max="7" width="11.5" bestFit="1" customWidth="1"/>
    <col min="8" max="8" width="14" bestFit="1" customWidth="1"/>
    <col min="9" max="9" width="12" bestFit="1" customWidth="1"/>
  </cols>
  <sheetData>
    <row r="1" spans="1:9" x14ac:dyDescent="0.25">
      <c r="C1" t="s">
        <v>17</v>
      </c>
      <c r="D1" t="s">
        <v>18</v>
      </c>
      <c r="E1" t="s">
        <v>51</v>
      </c>
      <c r="F1" t="s">
        <v>19</v>
      </c>
      <c r="G1" t="s">
        <v>12</v>
      </c>
      <c r="H1" t="s">
        <v>44</v>
      </c>
      <c r="I1" s="1" t="s">
        <v>52</v>
      </c>
    </row>
    <row r="2" spans="1:9" x14ac:dyDescent="0.25">
      <c r="A2" s="12" t="s">
        <v>6</v>
      </c>
      <c r="B2" s="3">
        <v>1</v>
      </c>
      <c r="C2">
        <v>109</v>
      </c>
      <c r="D2">
        <v>7</v>
      </c>
      <c r="E2">
        <v>75</v>
      </c>
      <c r="F2">
        <v>37</v>
      </c>
      <c r="G2">
        <v>85</v>
      </c>
      <c r="H2">
        <f>SUM(C2:G2)</f>
        <v>313</v>
      </c>
      <c r="I2" s="1">
        <v>269</v>
      </c>
    </row>
    <row r="3" spans="1:9" x14ac:dyDescent="0.25">
      <c r="A3" s="12"/>
      <c r="B3" s="3">
        <v>0</v>
      </c>
      <c r="C3">
        <f>$H$2-C2</f>
        <v>204</v>
      </c>
      <c r="D3">
        <f t="shared" ref="D3:G3" si="0">$H$2-D2</f>
        <v>306</v>
      </c>
      <c r="E3">
        <f t="shared" si="0"/>
        <v>238</v>
      </c>
      <c r="F3">
        <f t="shared" si="0"/>
        <v>276</v>
      </c>
      <c r="G3">
        <f t="shared" si="0"/>
        <v>228</v>
      </c>
      <c r="H3">
        <v>0</v>
      </c>
      <c r="I3" s="1">
        <v>0</v>
      </c>
    </row>
    <row r="4" spans="1:9" x14ac:dyDescent="0.25">
      <c r="A4" s="12"/>
      <c r="B4" s="3" t="s">
        <v>46</v>
      </c>
      <c r="C4" s="2">
        <f>C2/$I$2</f>
        <v>0.40520446096654272</v>
      </c>
      <c r="D4" s="2">
        <f t="shared" ref="D4:G4" si="1">D2/$I$2</f>
        <v>2.6022304832713755E-2</v>
      </c>
      <c r="E4" s="2">
        <f t="shared" si="1"/>
        <v>0.27881040892193309</v>
      </c>
      <c r="F4" s="2">
        <f t="shared" si="1"/>
        <v>0.13754646840148699</v>
      </c>
      <c r="G4" s="2">
        <f t="shared" si="1"/>
        <v>0.31598513011152418</v>
      </c>
      <c r="H4" s="2">
        <v>1</v>
      </c>
      <c r="I4" s="8">
        <v>1</v>
      </c>
    </row>
    <row r="5" spans="1:9" x14ac:dyDescent="0.25">
      <c r="A5" s="12" t="s">
        <v>38</v>
      </c>
      <c r="B5" s="3">
        <v>1</v>
      </c>
      <c r="C5">
        <v>109</v>
      </c>
      <c r="D5">
        <v>1</v>
      </c>
      <c r="E5">
        <v>92</v>
      </c>
      <c r="F5">
        <v>104</v>
      </c>
      <c r="G5">
        <v>117</v>
      </c>
      <c r="H5">
        <f>SUM(C5:G5)</f>
        <v>423</v>
      </c>
      <c r="I5" s="1">
        <v>334</v>
      </c>
    </row>
    <row r="6" spans="1:9" x14ac:dyDescent="0.25">
      <c r="A6" s="12"/>
      <c r="B6" s="3">
        <v>0</v>
      </c>
      <c r="C6">
        <f>$H$5-C5</f>
        <v>314</v>
      </c>
      <c r="D6">
        <f t="shared" ref="D6:G6" si="2">$H$5-D5</f>
        <v>422</v>
      </c>
      <c r="E6">
        <f t="shared" si="2"/>
        <v>331</v>
      </c>
      <c r="F6">
        <f t="shared" si="2"/>
        <v>319</v>
      </c>
      <c r="G6">
        <f t="shared" si="2"/>
        <v>306</v>
      </c>
      <c r="H6">
        <v>0</v>
      </c>
      <c r="I6" s="1">
        <v>0</v>
      </c>
    </row>
    <row r="7" spans="1:9" x14ac:dyDescent="0.25">
      <c r="A7" s="12"/>
      <c r="B7" s="3" t="s">
        <v>46</v>
      </c>
      <c r="C7" s="2">
        <f>C5/$I$5</f>
        <v>0.32634730538922158</v>
      </c>
      <c r="D7" s="2">
        <f t="shared" ref="D7:G7" si="3">D5/$I$5</f>
        <v>2.9940119760479044E-3</v>
      </c>
      <c r="E7" s="2">
        <f t="shared" si="3"/>
        <v>0.27544910179640719</v>
      </c>
      <c r="F7" s="2">
        <f t="shared" si="3"/>
        <v>0.31137724550898205</v>
      </c>
      <c r="G7" s="2">
        <f t="shared" si="3"/>
        <v>0.35029940119760478</v>
      </c>
      <c r="H7" s="2">
        <v>1</v>
      </c>
      <c r="I7" s="8">
        <v>1</v>
      </c>
    </row>
    <row r="8" spans="1:9" x14ac:dyDescent="0.25">
      <c r="A8" s="12" t="s">
        <v>39</v>
      </c>
      <c r="B8" s="3">
        <v>1</v>
      </c>
      <c r="C8">
        <v>46</v>
      </c>
      <c r="D8">
        <v>1</v>
      </c>
      <c r="E8">
        <v>41</v>
      </c>
      <c r="F8">
        <v>17</v>
      </c>
      <c r="G8">
        <v>24</v>
      </c>
      <c r="H8">
        <f>SUM(C8:G8)</f>
        <v>129</v>
      </c>
      <c r="I8" s="1">
        <v>105</v>
      </c>
    </row>
    <row r="9" spans="1:9" x14ac:dyDescent="0.25">
      <c r="A9" s="12"/>
      <c r="B9" s="3">
        <v>0</v>
      </c>
      <c r="C9">
        <f>$H$8-C8</f>
        <v>83</v>
      </c>
      <c r="D9">
        <f t="shared" ref="D9:G9" si="4">$H$8-D8</f>
        <v>128</v>
      </c>
      <c r="E9">
        <f t="shared" si="4"/>
        <v>88</v>
      </c>
      <c r="F9">
        <f t="shared" si="4"/>
        <v>112</v>
      </c>
      <c r="G9">
        <f t="shared" si="4"/>
        <v>105</v>
      </c>
      <c r="H9">
        <v>0</v>
      </c>
      <c r="I9" s="1">
        <v>0</v>
      </c>
    </row>
    <row r="10" spans="1:9" x14ac:dyDescent="0.25">
      <c r="A10" s="12"/>
      <c r="B10" s="3" t="s">
        <v>46</v>
      </c>
      <c r="C10" s="2">
        <f>C8/$I$8</f>
        <v>0.43809523809523809</v>
      </c>
      <c r="D10" s="2">
        <f t="shared" ref="D10:G10" si="5">D8/$I$8</f>
        <v>9.5238095238095247E-3</v>
      </c>
      <c r="E10" s="2">
        <f t="shared" si="5"/>
        <v>0.39047619047619048</v>
      </c>
      <c r="F10" s="2">
        <f t="shared" si="5"/>
        <v>0.16190476190476191</v>
      </c>
      <c r="G10" s="2">
        <f t="shared" si="5"/>
        <v>0.22857142857142856</v>
      </c>
      <c r="H10" s="2">
        <v>1</v>
      </c>
      <c r="I10" s="8">
        <v>1</v>
      </c>
    </row>
    <row r="11" spans="1:9" x14ac:dyDescent="0.25">
      <c r="A11" s="11" t="s">
        <v>49</v>
      </c>
      <c r="B11" s="3">
        <v>1</v>
      </c>
      <c r="C11">
        <v>7</v>
      </c>
      <c r="D11">
        <v>0</v>
      </c>
      <c r="E11">
        <v>8</v>
      </c>
      <c r="F11">
        <v>5</v>
      </c>
      <c r="G11">
        <v>8</v>
      </c>
      <c r="H11">
        <f>SUM(C11:G11)</f>
        <v>28</v>
      </c>
      <c r="I11" s="1">
        <v>23</v>
      </c>
    </row>
    <row r="12" spans="1:9" x14ac:dyDescent="0.25">
      <c r="A12" s="11"/>
      <c r="B12" s="3">
        <v>0</v>
      </c>
      <c r="C12">
        <f>$H$11-C11</f>
        <v>21</v>
      </c>
      <c r="D12">
        <f t="shared" ref="D12:G12" si="6">$H$11-D11</f>
        <v>28</v>
      </c>
      <c r="E12">
        <f t="shared" si="6"/>
        <v>20</v>
      </c>
      <c r="F12">
        <f t="shared" si="6"/>
        <v>23</v>
      </c>
      <c r="G12">
        <f t="shared" si="6"/>
        <v>20</v>
      </c>
      <c r="H12">
        <v>0</v>
      </c>
      <c r="I12" s="1">
        <v>0</v>
      </c>
    </row>
    <row r="13" spans="1:9" x14ac:dyDescent="0.25">
      <c r="A13" s="11"/>
      <c r="B13" s="3" t="s">
        <v>46</v>
      </c>
      <c r="C13" s="2">
        <f>C11/$I$11</f>
        <v>0.30434782608695654</v>
      </c>
      <c r="D13" s="2">
        <f t="shared" ref="D13:G13" si="7">D11/$I$11</f>
        <v>0</v>
      </c>
      <c r="E13" s="2">
        <f t="shared" si="7"/>
        <v>0.34782608695652173</v>
      </c>
      <c r="F13" s="2">
        <f t="shared" si="7"/>
        <v>0.21739130434782608</v>
      </c>
      <c r="G13" s="2">
        <f t="shared" si="7"/>
        <v>0.34782608695652173</v>
      </c>
      <c r="H13" s="2">
        <v>1</v>
      </c>
      <c r="I13" s="8">
        <v>1</v>
      </c>
    </row>
    <row r="14" spans="1:9" x14ac:dyDescent="0.25">
      <c r="A14" s="11" t="s">
        <v>40</v>
      </c>
      <c r="B14" s="3">
        <v>1</v>
      </c>
      <c r="C14">
        <v>6</v>
      </c>
      <c r="D14">
        <v>0</v>
      </c>
      <c r="E14">
        <v>8</v>
      </c>
      <c r="F14">
        <v>5</v>
      </c>
      <c r="G14">
        <v>3</v>
      </c>
      <c r="H14">
        <f>SUM(C14:G14)</f>
        <v>22</v>
      </c>
      <c r="I14" s="1">
        <v>19</v>
      </c>
    </row>
    <row r="15" spans="1:9" x14ac:dyDescent="0.25">
      <c r="A15" s="11"/>
      <c r="B15" s="3">
        <v>0</v>
      </c>
      <c r="C15">
        <f>$H$14-C14</f>
        <v>16</v>
      </c>
      <c r="D15">
        <f t="shared" ref="D15:G15" si="8">$H$14-D14</f>
        <v>22</v>
      </c>
      <c r="E15">
        <f t="shared" si="8"/>
        <v>14</v>
      </c>
      <c r="F15">
        <f t="shared" si="8"/>
        <v>17</v>
      </c>
      <c r="G15">
        <f t="shared" si="8"/>
        <v>19</v>
      </c>
      <c r="H15">
        <v>0</v>
      </c>
      <c r="I15" s="1">
        <v>0</v>
      </c>
    </row>
    <row r="16" spans="1:9" x14ac:dyDescent="0.25">
      <c r="A16" s="11"/>
      <c r="B16" s="3" t="s">
        <v>46</v>
      </c>
      <c r="C16" s="2">
        <f>C14/$I$14</f>
        <v>0.31578947368421051</v>
      </c>
      <c r="D16" s="2">
        <f t="shared" ref="D16:G16" si="9">D14/$I$14</f>
        <v>0</v>
      </c>
      <c r="E16" s="2">
        <f t="shared" si="9"/>
        <v>0.42105263157894735</v>
      </c>
      <c r="F16" s="2">
        <f t="shared" si="9"/>
        <v>0.26315789473684209</v>
      </c>
      <c r="G16" s="2">
        <f t="shared" si="9"/>
        <v>0.15789473684210525</v>
      </c>
      <c r="H16" s="2">
        <v>1</v>
      </c>
      <c r="I16" s="8">
        <v>1</v>
      </c>
    </row>
    <row r="17" spans="1:9" x14ac:dyDescent="0.25">
      <c r="A17" s="11" t="s">
        <v>41</v>
      </c>
      <c r="B17" s="3">
        <v>1</v>
      </c>
      <c r="C17">
        <v>12</v>
      </c>
      <c r="D17">
        <v>0</v>
      </c>
      <c r="E17">
        <v>14</v>
      </c>
      <c r="F17">
        <v>6</v>
      </c>
      <c r="G17">
        <v>9</v>
      </c>
      <c r="H17">
        <f>SUM(C17:G17)</f>
        <v>41</v>
      </c>
      <c r="I17" s="1">
        <v>34</v>
      </c>
    </row>
    <row r="18" spans="1:9" x14ac:dyDescent="0.25">
      <c r="A18" s="11"/>
      <c r="B18" s="3">
        <v>0</v>
      </c>
      <c r="C18">
        <f>$H$17-C17</f>
        <v>29</v>
      </c>
      <c r="D18">
        <f t="shared" ref="D18:G18" si="10">$H$17-D17</f>
        <v>41</v>
      </c>
      <c r="E18">
        <f t="shared" si="10"/>
        <v>27</v>
      </c>
      <c r="F18">
        <f t="shared" si="10"/>
        <v>35</v>
      </c>
      <c r="G18">
        <f t="shared" si="10"/>
        <v>32</v>
      </c>
      <c r="H18">
        <v>0</v>
      </c>
      <c r="I18" s="1">
        <v>0</v>
      </c>
    </row>
    <row r="19" spans="1:9" x14ac:dyDescent="0.25">
      <c r="A19" s="11"/>
      <c r="B19" s="3" t="s">
        <v>46</v>
      </c>
      <c r="C19" s="2">
        <f>C17/$I$17</f>
        <v>0.35294117647058826</v>
      </c>
      <c r="D19" s="2">
        <f t="shared" ref="D19:G19" si="11">D17/$I$17</f>
        <v>0</v>
      </c>
      <c r="E19" s="2">
        <f t="shared" si="11"/>
        <v>0.41176470588235292</v>
      </c>
      <c r="F19" s="2">
        <f t="shared" si="11"/>
        <v>0.17647058823529413</v>
      </c>
      <c r="G19" s="2">
        <f t="shared" si="11"/>
        <v>0.26470588235294118</v>
      </c>
      <c r="H19" s="2">
        <v>1</v>
      </c>
      <c r="I19" s="8">
        <v>1</v>
      </c>
    </row>
    <row r="20" spans="1:9" x14ac:dyDescent="0.25">
      <c r="A20" s="11" t="s">
        <v>42</v>
      </c>
      <c r="B20" s="3">
        <v>1</v>
      </c>
      <c r="C20">
        <v>88</v>
      </c>
      <c r="D20">
        <v>0</v>
      </c>
      <c r="E20">
        <v>12</v>
      </c>
      <c r="F20">
        <v>7</v>
      </c>
      <c r="G20">
        <v>114</v>
      </c>
      <c r="H20">
        <f>SUM(C20:G20)</f>
        <v>221</v>
      </c>
      <c r="I20" s="1">
        <v>215</v>
      </c>
    </row>
    <row r="21" spans="1:9" x14ac:dyDescent="0.25">
      <c r="A21" s="11"/>
      <c r="B21" s="3">
        <v>0</v>
      </c>
      <c r="C21">
        <f>$H$20-C20</f>
        <v>133</v>
      </c>
      <c r="D21">
        <f t="shared" ref="D21:G21" si="12">$H$20-D20</f>
        <v>221</v>
      </c>
      <c r="E21">
        <f t="shared" si="12"/>
        <v>209</v>
      </c>
      <c r="F21">
        <f t="shared" si="12"/>
        <v>214</v>
      </c>
      <c r="G21">
        <f t="shared" si="12"/>
        <v>107</v>
      </c>
      <c r="H21">
        <v>0</v>
      </c>
      <c r="I21" s="1">
        <v>0</v>
      </c>
    </row>
    <row r="22" spans="1:9" x14ac:dyDescent="0.25">
      <c r="A22" s="11"/>
      <c r="B22" s="3" t="s">
        <v>46</v>
      </c>
      <c r="C22" s="2">
        <f>C20/$I$20</f>
        <v>0.40930232558139534</v>
      </c>
      <c r="D22" s="2">
        <f t="shared" ref="D22:G22" si="13">D20/$I$20</f>
        <v>0</v>
      </c>
      <c r="E22" s="2">
        <f t="shared" si="13"/>
        <v>5.5813953488372092E-2</v>
      </c>
      <c r="F22" s="2">
        <f t="shared" si="13"/>
        <v>3.255813953488372E-2</v>
      </c>
      <c r="G22" s="2">
        <f t="shared" si="13"/>
        <v>0.53023255813953485</v>
      </c>
      <c r="H22" s="2">
        <v>1</v>
      </c>
      <c r="I22" s="8">
        <v>1</v>
      </c>
    </row>
    <row r="23" spans="1:9" x14ac:dyDescent="0.25">
      <c r="A23" s="11" t="s">
        <v>48</v>
      </c>
      <c r="B23" s="3">
        <v>1</v>
      </c>
      <c r="C23">
        <f>C2+C5+C8+C11+C14+C17+C20</f>
        <v>377</v>
      </c>
      <c r="D23">
        <f t="shared" ref="D23:G23" si="14">D2+D5+D8+D11+D14+D17+D20</f>
        <v>9</v>
      </c>
      <c r="E23">
        <f t="shared" si="14"/>
        <v>250</v>
      </c>
      <c r="F23">
        <f t="shared" si="14"/>
        <v>181</v>
      </c>
      <c r="G23">
        <f t="shared" si="14"/>
        <v>360</v>
      </c>
      <c r="H23">
        <f>SUM(C23:G23)</f>
        <v>1177</v>
      </c>
      <c r="I23" s="1">
        <v>1007</v>
      </c>
    </row>
    <row r="24" spans="1:9" x14ac:dyDescent="0.25">
      <c r="A24" s="11"/>
      <c r="B24" s="3">
        <v>0</v>
      </c>
      <c r="C24">
        <f>$H$23-C23</f>
        <v>800</v>
      </c>
      <c r="D24">
        <f t="shared" ref="D24:G24" si="15">$H$23-D23</f>
        <v>1168</v>
      </c>
      <c r="E24">
        <f t="shared" si="15"/>
        <v>927</v>
      </c>
      <c r="F24">
        <f t="shared" si="15"/>
        <v>996</v>
      </c>
      <c r="G24">
        <f t="shared" si="15"/>
        <v>817</v>
      </c>
      <c r="H24">
        <v>0</v>
      </c>
      <c r="I24" s="1">
        <v>0</v>
      </c>
    </row>
    <row r="25" spans="1:9" x14ac:dyDescent="0.25">
      <c r="A25" s="11"/>
      <c r="B25" s="3" t="s">
        <v>46</v>
      </c>
      <c r="C25" s="2">
        <f>C23/$I$23</f>
        <v>0.3743793445878848</v>
      </c>
      <c r="D25" s="2">
        <f t="shared" ref="D25:G25" si="16">D23/$I$23</f>
        <v>8.9374379344587893E-3</v>
      </c>
      <c r="E25" s="2">
        <f t="shared" si="16"/>
        <v>0.24826216484607747</v>
      </c>
      <c r="F25" s="2">
        <f t="shared" si="16"/>
        <v>0.17974180734856007</v>
      </c>
      <c r="G25" s="2">
        <f t="shared" si="16"/>
        <v>0.35749751737835156</v>
      </c>
      <c r="H25" s="2">
        <v>1</v>
      </c>
      <c r="I25" s="8">
        <v>1</v>
      </c>
    </row>
    <row r="27" spans="1:9" x14ac:dyDescent="0.25">
      <c r="A27" s="7" t="s">
        <v>50</v>
      </c>
    </row>
    <row r="28" spans="1:9" x14ac:dyDescent="0.25">
      <c r="A28" s="7" t="s">
        <v>53</v>
      </c>
    </row>
  </sheetData>
  <mergeCells count="8">
    <mergeCell ref="A20:A22"/>
    <mergeCell ref="A23:A25"/>
    <mergeCell ref="A2:A4"/>
    <mergeCell ref="A5:A7"/>
    <mergeCell ref="A8:A10"/>
    <mergeCell ref="A11:A13"/>
    <mergeCell ref="A14:A16"/>
    <mergeCell ref="A17:A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I17" sqref="I17"/>
    </sheetView>
  </sheetViews>
  <sheetFormatPr defaultColWidth="11" defaultRowHeight="15.75" x14ac:dyDescent="0.25"/>
  <cols>
    <col min="1" max="1" width="19.875" style="5" bestFit="1" customWidth="1"/>
    <col min="2" max="2" width="2.625" bestFit="1" customWidth="1"/>
    <col min="11" max="11" width="14" bestFit="1" customWidth="1"/>
    <col min="12" max="12" width="12" bestFit="1" customWidth="1"/>
  </cols>
  <sheetData>
    <row r="1" spans="1:12" x14ac:dyDescent="0.25"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12</v>
      </c>
      <c r="K1" t="s">
        <v>44</v>
      </c>
      <c r="L1" s="1" t="s">
        <v>52</v>
      </c>
    </row>
    <row r="2" spans="1:12" x14ac:dyDescent="0.25">
      <c r="A2" s="12" t="s">
        <v>6</v>
      </c>
      <c r="B2">
        <v>1</v>
      </c>
      <c r="C2">
        <v>11</v>
      </c>
      <c r="D2">
        <v>122</v>
      </c>
      <c r="E2">
        <v>34</v>
      </c>
      <c r="F2">
        <v>0</v>
      </c>
      <c r="G2">
        <v>0</v>
      </c>
      <c r="H2">
        <v>7</v>
      </c>
      <c r="I2">
        <v>4</v>
      </c>
      <c r="J2">
        <v>91</v>
      </c>
      <c r="K2">
        <f>SUM(C2:J2)</f>
        <v>269</v>
      </c>
      <c r="L2" s="1">
        <v>269</v>
      </c>
    </row>
    <row r="3" spans="1:12" x14ac:dyDescent="0.25">
      <c r="A3" s="12"/>
      <c r="B3">
        <v>0</v>
      </c>
      <c r="C3">
        <f>$K$2-C2</f>
        <v>258</v>
      </c>
      <c r="D3">
        <f t="shared" ref="D3:J3" si="0">$K$2-D2</f>
        <v>147</v>
      </c>
      <c r="E3">
        <f t="shared" si="0"/>
        <v>235</v>
      </c>
      <c r="F3">
        <f t="shared" si="0"/>
        <v>269</v>
      </c>
      <c r="G3">
        <f t="shared" si="0"/>
        <v>269</v>
      </c>
      <c r="H3">
        <f t="shared" si="0"/>
        <v>262</v>
      </c>
      <c r="I3">
        <f t="shared" si="0"/>
        <v>265</v>
      </c>
      <c r="J3">
        <f t="shared" si="0"/>
        <v>178</v>
      </c>
      <c r="K3">
        <v>0</v>
      </c>
      <c r="L3" s="1">
        <v>0</v>
      </c>
    </row>
    <row r="4" spans="1:12" x14ac:dyDescent="0.25">
      <c r="A4" s="12"/>
      <c r="B4" t="s">
        <v>46</v>
      </c>
      <c r="C4" s="2">
        <f>C2/$K$2</f>
        <v>4.0892193308550186E-2</v>
      </c>
      <c r="D4" s="2">
        <f t="shared" ref="D4:J4" si="1">D2/$K$2</f>
        <v>0.45353159851301117</v>
      </c>
      <c r="E4" s="2">
        <f t="shared" si="1"/>
        <v>0.12639405204460966</v>
      </c>
      <c r="F4" s="2">
        <f t="shared" si="1"/>
        <v>0</v>
      </c>
      <c r="G4" s="2">
        <f t="shared" si="1"/>
        <v>0</v>
      </c>
      <c r="H4" s="2">
        <f t="shared" si="1"/>
        <v>2.6022304832713755E-2</v>
      </c>
      <c r="I4" s="2">
        <f t="shared" si="1"/>
        <v>1.4869888475836431E-2</v>
      </c>
      <c r="J4" s="2">
        <f t="shared" si="1"/>
        <v>0.33828996282527879</v>
      </c>
      <c r="K4" s="2">
        <v>1</v>
      </c>
      <c r="L4" s="8">
        <v>1</v>
      </c>
    </row>
    <row r="5" spans="1:12" x14ac:dyDescent="0.25">
      <c r="A5" s="12" t="s">
        <v>38</v>
      </c>
      <c r="B5">
        <v>1</v>
      </c>
      <c r="C5">
        <v>26</v>
      </c>
      <c r="D5">
        <v>32</v>
      </c>
      <c r="E5">
        <v>134</v>
      </c>
      <c r="F5">
        <v>9</v>
      </c>
      <c r="G5">
        <v>3</v>
      </c>
      <c r="H5">
        <v>4</v>
      </c>
      <c r="I5">
        <v>1</v>
      </c>
      <c r="J5">
        <v>125</v>
      </c>
      <c r="K5">
        <f>SUM(C5:J5)</f>
        <v>334</v>
      </c>
      <c r="L5" s="1">
        <v>334</v>
      </c>
    </row>
    <row r="6" spans="1:12" x14ac:dyDescent="0.25">
      <c r="A6" s="12"/>
      <c r="B6">
        <v>0</v>
      </c>
      <c r="C6">
        <f>$K$5-C5</f>
        <v>308</v>
      </c>
      <c r="D6">
        <f t="shared" ref="D6:J6" si="2">$K$5-D5</f>
        <v>302</v>
      </c>
      <c r="E6">
        <f t="shared" si="2"/>
        <v>200</v>
      </c>
      <c r="F6">
        <f t="shared" si="2"/>
        <v>325</v>
      </c>
      <c r="G6">
        <f t="shared" si="2"/>
        <v>331</v>
      </c>
      <c r="H6">
        <f t="shared" si="2"/>
        <v>330</v>
      </c>
      <c r="I6">
        <f t="shared" si="2"/>
        <v>333</v>
      </c>
      <c r="J6">
        <f t="shared" si="2"/>
        <v>209</v>
      </c>
      <c r="K6">
        <v>0</v>
      </c>
      <c r="L6" s="1">
        <v>0</v>
      </c>
    </row>
    <row r="7" spans="1:12" x14ac:dyDescent="0.25">
      <c r="A7" s="12"/>
      <c r="B7" t="s">
        <v>46</v>
      </c>
      <c r="C7" s="2">
        <f>C5/$K$5</f>
        <v>7.7844311377245512E-2</v>
      </c>
      <c r="D7" s="2">
        <f t="shared" ref="D7:J7" si="3">D5/$K$5</f>
        <v>9.580838323353294E-2</v>
      </c>
      <c r="E7" s="2">
        <f t="shared" si="3"/>
        <v>0.40119760479041916</v>
      </c>
      <c r="F7" s="2">
        <f t="shared" si="3"/>
        <v>2.6946107784431138E-2</v>
      </c>
      <c r="G7" s="2">
        <f t="shared" si="3"/>
        <v>8.9820359281437123E-3</v>
      </c>
      <c r="H7" s="2">
        <f t="shared" si="3"/>
        <v>1.1976047904191617E-2</v>
      </c>
      <c r="I7" s="2">
        <f t="shared" si="3"/>
        <v>2.9940119760479044E-3</v>
      </c>
      <c r="J7" s="2">
        <f t="shared" si="3"/>
        <v>0.37425149700598803</v>
      </c>
      <c r="K7" s="2">
        <v>1</v>
      </c>
      <c r="L7" s="8">
        <v>1</v>
      </c>
    </row>
    <row r="8" spans="1:12" x14ac:dyDescent="0.25">
      <c r="A8" s="12" t="s">
        <v>39</v>
      </c>
      <c r="B8">
        <v>1</v>
      </c>
      <c r="C8">
        <v>3</v>
      </c>
      <c r="D8">
        <v>26</v>
      </c>
      <c r="E8">
        <v>49</v>
      </c>
      <c r="F8">
        <v>0</v>
      </c>
      <c r="G8">
        <v>0</v>
      </c>
      <c r="H8">
        <v>0</v>
      </c>
      <c r="I8">
        <v>1</v>
      </c>
      <c r="J8">
        <v>26</v>
      </c>
      <c r="K8">
        <f>SUM(C8:J8)</f>
        <v>105</v>
      </c>
      <c r="L8" s="1">
        <v>105</v>
      </c>
    </row>
    <row r="9" spans="1:12" x14ac:dyDescent="0.25">
      <c r="A9" s="12"/>
      <c r="B9">
        <v>0</v>
      </c>
      <c r="C9">
        <f>$K$8-C8</f>
        <v>102</v>
      </c>
      <c r="D9">
        <f t="shared" ref="D9:J9" si="4">$K$8-D8</f>
        <v>79</v>
      </c>
      <c r="E9">
        <f t="shared" si="4"/>
        <v>56</v>
      </c>
      <c r="F9">
        <f t="shared" si="4"/>
        <v>105</v>
      </c>
      <c r="G9">
        <f t="shared" si="4"/>
        <v>105</v>
      </c>
      <c r="H9">
        <f t="shared" si="4"/>
        <v>105</v>
      </c>
      <c r="I9">
        <f t="shared" si="4"/>
        <v>104</v>
      </c>
      <c r="J9">
        <f t="shared" si="4"/>
        <v>79</v>
      </c>
      <c r="K9">
        <v>0</v>
      </c>
      <c r="L9" s="1">
        <v>0</v>
      </c>
    </row>
    <row r="10" spans="1:12" x14ac:dyDescent="0.25">
      <c r="A10" s="12"/>
      <c r="B10" t="s">
        <v>46</v>
      </c>
      <c r="C10" s="2">
        <f>C8/$K$8</f>
        <v>2.8571428571428571E-2</v>
      </c>
      <c r="D10" s="2">
        <f t="shared" ref="D10:J10" si="5">D8/$K$8</f>
        <v>0.24761904761904763</v>
      </c>
      <c r="E10" s="2">
        <f t="shared" si="5"/>
        <v>0.46666666666666667</v>
      </c>
      <c r="F10" s="2">
        <f t="shared" si="5"/>
        <v>0</v>
      </c>
      <c r="G10" s="2">
        <f t="shared" si="5"/>
        <v>0</v>
      </c>
      <c r="H10" s="2">
        <f t="shared" si="5"/>
        <v>0</v>
      </c>
      <c r="I10" s="2">
        <f t="shared" si="5"/>
        <v>9.5238095238095247E-3</v>
      </c>
      <c r="J10" s="2">
        <f t="shared" si="5"/>
        <v>0.24761904761904763</v>
      </c>
      <c r="K10" s="2">
        <v>1</v>
      </c>
      <c r="L10" s="8">
        <v>1</v>
      </c>
    </row>
    <row r="11" spans="1:12" x14ac:dyDescent="0.25">
      <c r="A11" s="11" t="s">
        <v>49</v>
      </c>
      <c r="B11">
        <v>1</v>
      </c>
      <c r="C11">
        <v>3</v>
      </c>
      <c r="D11">
        <v>2</v>
      </c>
      <c r="E11">
        <v>8</v>
      </c>
      <c r="F11">
        <v>0</v>
      </c>
      <c r="G11">
        <v>0</v>
      </c>
      <c r="H11">
        <v>4</v>
      </c>
      <c r="I11">
        <v>0</v>
      </c>
      <c r="J11">
        <v>6</v>
      </c>
      <c r="K11">
        <f>SUM(C11:J11)</f>
        <v>23</v>
      </c>
      <c r="L11" s="1">
        <v>23</v>
      </c>
    </row>
    <row r="12" spans="1:12" x14ac:dyDescent="0.25">
      <c r="A12" s="11"/>
      <c r="B12">
        <v>0</v>
      </c>
      <c r="C12">
        <f>$K$11-C11</f>
        <v>20</v>
      </c>
      <c r="D12">
        <f t="shared" ref="D12:J12" si="6">$K$11-D11</f>
        <v>21</v>
      </c>
      <c r="E12">
        <f t="shared" si="6"/>
        <v>15</v>
      </c>
      <c r="F12">
        <f t="shared" si="6"/>
        <v>23</v>
      </c>
      <c r="G12">
        <f t="shared" si="6"/>
        <v>23</v>
      </c>
      <c r="H12">
        <f t="shared" si="6"/>
        <v>19</v>
      </c>
      <c r="I12">
        <f t="shared" si="6"/>
        <v>23</v>
      </c>
      <c r="J12">
        <f t="shared" si="6"/>
        <v>17</v>
      </c>
      <c r="K12">
        <v>0</v>
      </c>
      <c r="L12" s="1">
        <v>0</v>
      </c>
    </row>
    <row r="13" spans="1:12" x14ac:dyDescent="0.25">
      <c r="A13" s="11"/>
      <c r="B13" t="s">
        <v>46</v>
      </c>
      <c r="C13" s="2">
        <f>C11/$K$11</f>
        <v>0.13043478260869565</v>
      </c>
      <c r="D13" s="2">
        <f t="shared" ref="D13:J13" si="7">D11/$K$11</f>
        <v>8.6956521739130432E-2</v>
      </c>
      <c r="E13" s="2">
        <f t="shared" si="7"/>
        <v>0.34782608695652173</v>
      </c>
      <c r="F13" s="2">
        <f t="shared" si="7"/>
        <v>0</v>
      </c>
      <c r="G13" s="2">
        <f t="shared" si="7"/>
        <v>0</v>
      </c>
      <c r="H13" s="2">
        <f t="shared" si="7"/>
        <v>0.17391304347826086</v>
      </c>
      <c r="I13" s="2">
        <f t="shared" si="7"/>
        <v>0</v>
      </c>
      <c r="J13" s="2">
        <f t="shared" si="7"/>
        <v>0.2608695652173913</v>
      </c>
      <c r="K13" s="2">
        <v>1</v>
      </c>
      <c r="L13" s="8">
        <v>1</v>
      </c>
    </row>
    <row r="14" spans="1:12" x14ac:dyDescent="0.25">
      <c r="A14" s="11" t="s">
        <v>40</v>
      </c>
      <c r="B14">
        <v>1</v>
      </c>
      <c r="C14">
        <v>3</v>
      </c>
      <c r="D14">
        <v>10</v>
      </c>
      <c r="E14">
        <v>2</v>
      </c>
      <c r="F14">
        <v>0</v>
      </c>
      <c r="G14">
        <v>0</v>
      </c>
      <c r="H14">
        <v>0</v>
      </c>
      <c r="I14">
        <v>0</v>
      </c>
      <c r="J14">
        <v>4</v>
      </c>
      <c r="K14">
        <f>SUM(C14:J14)</f>
        <v>19</v>
      </c>
      <c r="L14" s="1">
        <v>19</v>
      </c>
    </row>
    <row r="15" spans="1:12" x14ac:dyDescent="0.25">
      <c r="A15" s="11"/>
      <c r="B15">
        <v>0</v>
      </c>
      <c r="C15">
        <f>$K$14-C14</f>
        <v>16</v>
      </c>
      <c r="D15">
        <f t="shared" ref="D15:J15" si="8">$K$14-D14</f>
        <v>9</v>
      </c>
      <c r="E15">
        <f t="shared" si="8"/>
        <v>17</v>
      </c>
      <c r="F15">
        <f t="shared" si="8"/>
        <v>19</v>
      </c>
      <c r="G15">
        <f t="shared" si="8"/>
        <v>19</v>
      </c>
      <c r="H15">
        <f t="shared" si="8"/>
        <v>19</v>
      </c>
      <c r="I15">
        <f t="shared" si="8"/>
        <v>19</v>
      </c>
      <c r="J15">
        <f t="shared" si="8"/>
        <v>15</v>
      </c>
      <c r="K15">
        <v>0</v>
      </c>
      <c r="L15" s="1">
        <v>0</v>
      </c>
    </row>
    <row r="16" spans="1:12" x14ac:dyDescent="0.25">
      <c r="A16" s="11"/>
      <c r="B16" t="s">
        <v>46</v>
      </c>
      <c r="C16" s="2">
        <f>C14/$L$14</f>
        <v>0.15789473684210525</v>
      </c>
      <c r="D16" s="2">
        <f t="shared" ref="D16:J16" si="9">D14/$L$14</f>
        <v>0.52631578947368418</v>
      </c>
      <c r="E16" s="2">
        <f t="shared" si="9"/>
        <v>0.10526315789473684</v>
      </c>
      <c r="F16" s="2">
        <f t="shared" si="9"/>
        <v>0</v>
      </c>
      <c r="G16" s="2">
        <f t="shared" si="9"/>
        <v>0</v>
      </c>
      <c r="H16" s="2">
        <f t="shared" si="9"/>
        <v>0</v>
      </c>
      <c r="I16" s="2">
        <f t="shared" si="9"/>
        <v>0</v>
      </c>
      <c r="J16" s="2">
        <f t="shared" si="9"/>
        <v>0.21052631578947367</v>
      </c>
      <c r="K16" s="2">
        <v>1</v>
      </c>
      <c r="L16" s="8">
        <v>1</v>
      </c>
    </row>
    <row r="17" spans="1:12" x14ac:dyDescent="0.25">
      <c r="A17" s="11" t="s">
        <v>41</v>
      </c>
      <c r="B17">
        <v>1</v>
      </c>
      <c r="C17">
        <v>3</v>
      </c>
      <c r="D17">
        <v>15</v>
      </c>
      <c r="E17">
        <v>6</v>
      </c>
      <c r="F17">
        <v>0</v>
      </c>
      <c r="G17">
        <v>0</v>
      </c>
      <c r="H17">
        <v>1</v>
      </c>
      <c r="I17">
        <v>0</v>
      </c>
      <c r="J17">
        <v>9</v>
      </c>
      <c r="K17">
        <f>SUM(C17:J17)</f>
        <v>34</v>
      </c>
      <c r="L17" s="1">
        <v>34</v>
      </c>
    </row>
    <row r="18" spans="1:12" x14ac:dyDescent="0.25">
      <c r="A18" s="11"/>
      <c r="B18">
        <v>0</v>
      </c>
      <c r="C18">
        <f>$K$17-C17</f>
        <v>31</v>
      </c>
      <c r="D18">
        <f t="shared" ref="D18:J18" si="10">$K$17-D17</f>
        <v>19</v>
      </c>
      <c r="E18">
        <f t="shared" si="10"/>
        <v>28</v>
      </c>
      <c r="F18">
        <f t="shared" si="10"/>
        <v>34</v>
      </c>
      <c r="G18">
        <f t="shared" si="10"/>
        <v>34</v>
      </c>
      <c r="H18">
        <f t="shared" si="10"/>
        <v>33</v>
      </c>
      <c r="I18">
        <f t="shared" si="10"/>
        <v>34</v>
      </c>
      <c r="J18">
        <f t="shared" si="10"/>
        <v>25</v>
      </c>
      <c r="K18">
        <v>0</v>
      </c>
      <c r="L18" s="1">
        <v>0</v>
      </c>
    </row>
    <row r="19" spans="1:12" x14ac:dyDescent="0.25">
      <c r="A19" s="11"/>
      <c r="B19" t="s">
        <v>46</v>
      </c>
      <c r="C19" s="2">
        <f>C17/$L$17</f>
        <v>8.8235294117647065E-2</v>
      </c>
      <c r="D19" s="2">
        <f t="shared" ref="D19:J19" si="11">D17/$L$17</f>
        <v>0.44117647058823528</v>
      </c>
      <c r="E19" s="2">
        <f t="shared" si="11"/>
        <v>0.17647058823529413</v>
      </c>
      <c r="F19" s="2">
        <f t="shared" si="11"/>
        <v>0</v>
      </c>
      <c r="G19" s="2">
        <f t="shared" si="11"/>
        <v>0</v>
      </c>
      <c r="H19" s="2">
        <f t="shared" si="11"/>
        <v>2.9411764705882353E-2</v>
      </c>
      <c r="I19" s="2">
        <f t="shared" si="11"/>
        <v>0</v>
      </c>
      <c r="J19" s="2">
        <f t="shared" si="11"/>
        <v>0.26470588235294118</v>
      </c>
      <c r="K19" s="2">
        <v>1</v>
      </c>
      <c r="L19" s="8">
        <v>1</v>
      </c>
    </row>
    <row r="20" spans="1:12" x14ac:dyDescent="0.25">
      <c r="A20" s="11" t="s">
        <v>42</v>
      </c>
      <c r="B20">
        <v>1</v>
      </c>
      <c r="C20">
        <v>34</v>
      </c>
      <c r="D20">
        <v>71</v>
      </c>
      <c r="E20">
        <v>1</v>
      </c>
      <c r="F20">
        <v>1</v>
      </c>
      <c r="G20">
        <v>0</v>
      </c>
      <c r="H20">
        <v>0</v>
      </c>
      <c r="I20">
        <v>1</v>
      </c>
      <c r="J20">
        <v>114</v>
      </c>
      <c r="K20">
        <f>SUM(C20:J20)</f>
        <v>222</v>
      </c>
      <c r="L20" s="1">
        <v>215</v>
      </c>
    </row>
    <row r="21" spans="1:12" x14ac:dyDescent="0.25">
      <c r="A21" s="11"/>
      <c r="B21">
        <v>0</v>
      </c>
      <c r="C21">
        <f>$K$20-C20</f>
        <v>188</v>
      </c>
      <c r="D21">
        <f t="shared" ref="D21:J21" si="12">$K$20-D20</f>
        <v>151</v>
      </c>
      <c r="E21">
        <f t="shared" si="12"/>
        <v>221</v>
      </c>
      <c r="F21">
        <f t="shared" si="12"/>
        <v>221</v>
      </c>
      <c r="G21">
        <f t="shared" si="12"/>
        <v>222</v>
      </c>
      <c r="H21">
        <f t="shared" si="12"/>
        <v>222</v>
      </c>
      <c r="I21">
        <f t="shared" si="12"/>
        <v>221</v>
      </c>
      <c r="J21">
        <f t="shared" si="12"/>
        <v>108</v>
      </c>
      <c r="K21">
        <v>0</v>
      </c>
      <c r="L21" s="1">
        <v>0</v>
      </c>
    </row>
    <row r="22" spans="1:12" x14ac:dyDescent="0.25">
      <c r="A22" s="11"/>
      <c r="B22" t="s">
        <v>46</v>
      </c>
      <c r="C22" s="2">
        <f>C20/$L$20</f>
        <v>0.15813953488372093</v>
      </c>
      <c r="D22" s="2">
        <f t="shared" ref="D22:J22" si="13">D20/$L$20</f>
        <v>0.33023255813953489</v>
      </c>
      <c r="E22" s="2">
        <f t="shared" si="13"/>
        <v>4.6511627906976744E-3</v>
      </c>
      <c r="F22" s="2">
        <f t="shared" si="13"/>
        <v>4.6511627906976744E-3</v>
      </c>
      <c r="G22" s="2">
        <f t="shared" si="13"/>
        <v>0</v>
      </c>
      <c r="H22" s="2">
        <f t="shared" si="13"/>
        <v>0</v>
      </c>
      <c r="I22" s="2">
        <f t="shared" si="13"/>
        <v>4.6511627906976744E-3</v>
      </c>
      <c r="J22" s="2">
        <f t="shared" si="13"/>
        <v>0.53023255813953485</v>
      </c>
      <c r="K22" s="2">
        <v>1</v>
      </c>
      <c r="L22" s="8">
        <v>1</v>
      </c>
    </row>
    <row r="23" spans="1:12" x14ac:dyDescent="0.25">
      <c r="A23" s="11" t="s">
        <v>48</v>
      </c>
      <c r="B23" s="3">
        <v>1</v>
      </c>
      <c r="C23">
        <f>C$2+C$5+C$8+C$11+C$14+C$17+C$20</f>
        <v>83</v>
      </c>
      <c r="D23">
        <f t="shared" ref="D23:L23" si="14">D$2+D$5+D$8+D$11+D$14+D$17+D$20</f>
        <v>278</v>
      </c>
      <c r="E23">
        <f t="shared" si="14"/>
        <v>234</v>
      </c>
      <c r="F23">
        <f t="shared" si="14"/>
        <v>10</v>
      </c>
      <c r="G23">
        <f t="shared" si="14"/>
        <v>3</v>
      </c>
      <c r="H23">
        <f t="shared" si="14"/>
        <v>16</v>
      </c>
      <c r="I23">
        <f t="shared" si="14"/>
        <v>7</v>
      </c>
      <c r="J23">
        <f t="shared" si="14"/>
        <v>375</v>
      </c>
      <c r="K23">
        <f>SUM(C23:J23)</f>
        <v>1006</v>
      </c>
      <c r="L23">
        <f t="shared" si="14"/>
        <v>999</v>
      </c>
    </row>
    <row r="24" spans="1:12" x14ac:dyDescent="0.25">
      <c r="A24" s="11"/>
      <c r="B24" s="3">
        <v>0</v>
      </c>
      <c r="C24">
        <f>$K$23-C23</f>
        <v>923</v>
      </c>
      <c r="D24">
        <f t="shared" ref="D24:J24" si="15">$K$23-D23</f>
        <v>728</v>
      </c>
      <c r="E24">
        <f t="shared" si="15"/>
        <v>772</v>
      </c>
      <c r="F24">
        <f t="shared" si="15"/>
        <v>996</v>
      </c>
      <c r="G24">
        <f t="shared" si="15"/>
        <v>1003</v>
      </c>
      <c r="H24">
        <f t="shared" si="15"/>
        <v>990</v>
      </c>
      <c r="I24">
        <f t="shared" si="15"/>
        <v>999</v>
      </c>
      <c r="J24">
        <f t="shared" si="15"/>
        <v>631</v>
      </c>
      <c r="K24">
        <v>0</v>
      </c>
      <c r="L24" s="1">
        <v>0</v>
      </c>
    </row>
    <row r="25" spans="1:12" x14ac:dyDescent="0.25">
      <c r="A25" s="11"/>
      <c r="B25" s="3" t="s">
        <v>46</v>
      </c>
      <c r="C25" s="2">
        <f>C23/$K$23</f>
        <v>8.250497017892644E-2</v>
      </c>
      <c r="D25" s="2">
        <f t="shared" ref="D25:J25" si="16">D23/$K$23</f>
        <v>0.27634194831013914</v>
      </c>
      <c r="E25" s="2">
        <f t="shared" si="16"/>
        <v>0.23260437375745527</v>
      </c>
      <c r="F25" s="2">
        <f t="shared" si="16"/>
        <v>9.9403578528827041E-3</v>
      </c>
      <c r="G25" s="2">
        <f t="shared" si="16"/>
        <v>2.982107355864811E-3</v>
      </c>
      <c r="H25" s="2">
        <f t="shared" si="16"/>
        <v>1.5904572564612324E-2</v>
      </c>
      <c r="I25" s="2">
        <f t="shared" si="16"/>
        <v>6.958250497017893E-3</v>
      </c>
      <c r="J25" s="2">
        <f t="shared" si="16"/>
        <v>0.37276341948310138</v>
      </c>
      <c r="K25" s="2">
        <v>1</v>
      </c>
      <c r="L25" s="8">
        <v>1</v>
      </c>
    </row>
    <row r="27" spans="1:12" x14ac:dyDescent="0.25">
      <c r="A27" s="7" t="s">
        <v>50</v>
      </c>
    </row>
    <row r="28" spans="1:12" x14ac:dyDescent="0.25">
      <c r="A28" s="7" t="s">
        <v>53</v>
      </c>
    </row>
    <row r="29" spans="1:12" x14ac:dyDescent="0.25">
      <c r="A29" s="9" t="s">
        <v>54</v>
      </c>
    </row>
  </sheetData>
  <mergeCells count="8">
    <mergeCell ref="A20:A22"/>
    <mergeCell ref="A23:A25"/>
    <mergeCell ref="A2:A4"/>
    <mergeCell ref="A5:A7"/>
    <mergeCell ref="A8:A10"/>
    <mergeCell ref="A11:A13"/>
    <mergeCell ref="A14:A16"/>
    <mergeCell ref="A17:A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K31" sqref="K31"/>
    </sheetView>
  </sheetViews>
  <sheetFormatPr defaultColWidth="11" defaultRowHeight="15.75" x14ac:dyDescent="0.25"/>
  <cols>
    <col min="1" max="1" width="19.875" style="5" bestFit="1" customWidth="1"/>
    <col min="2" max="2" width="2.625" style="3" bestFit="1" customWidth="1"/>
    <col min="4" max="5" width="7.125" bestFit="1" customWidth="1"/>
    <col min="6" max="6" width="11.875" bestFit="1" customWidth="1"/>
    <col min="7" max="7" width="9.375" bestFit="1" customWidth="1"/>
    <col min="8" max="8" width="9.125" bestFit="1" customWidth="1"/>
    <col min="9" max="9" width="6.125" bestFit="1" customWidth="1"/>
    <col min="10" max="10" width="11.5" bestFit="1" customWidth="1"/>
    <col min="11" max="11" width="14" bestFit="1" customWidth="1"/>
  </cols>
  <sheetData>
    <row r="1" spans="1:12" x14ac:dyDescent="0.25"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43</v>
      </c>
      <c r="I1" t="s">
        <v>13</v>
      </c>
      <c r="J1" t="s">
        <v>12</v>
      </c>
      <c r="K1" t="s">
        <v>44</v>
      </c>
      <c r="L1" s="1" t="s">
        <v>52</v>
      </c>
    </row>
    <row r="2" spans="1:12" x14ac:dyDescent="0.25">
      <c r="A2" s="12" t="s">
        <v>6</v>
      </c>
      <c r="B2" s="3">
        <v>1</v>
      </c>
      <c r="C2">
        <v>10</v>
      </c>
      <c r="D2">
        <v>50</v>
      </c>
      <c r="E2">
        <v>25</v>
      </c>
      <c r="F2">
        <v>12</v>
      </c>
      <c r="G2">
        <v>48</v>
      </c>
      <c r="H2">
        <v>0</v>
      </c>
      <c r="I2">
        <v>1</v>
      </c>
      <c r="J2">
        <v>123</v>
      </c>
      <c r="K2">
        <f>SUM(C2:J2)</f>
        <v>269</v>
      </c>
      <c r="L2" s="1">
        <v>269</v>
      </c>
    </row>
    <row r="3" spans="1:12" x14ac:dyDescent="0.25">
      <c r="A3" s="12"/>
      <c r="B3" s="3">
        <v>0</v>
      </c>
      <c r="C3">
        <f>$K$2-C2</f>
        <v>259</v>
      </c>
      <c r="D3">
        <f t="shared" ref="D3:J3" si="0">$K$2-D2</f>
        <v>219</v>
      </c>
      <c r="E3">
        <f t="shared" si="0"/>
        <v>244</v>
      </c>
      <c r="F3">
        <f t="shared" si="0"/>
        <v>257</v>
      </c>
      <c r="G3">
        <f t="shared" si="0"/>
        <v>221</v>
      </c>
      <c r="H3">
        <f t="shared" si="0"/>
        <v>269</v>
      </c>
      <c r="I3">
        <f t="shared" si="0"/>
        <v>268</v>
      </c>
      <c r="J3">
        <f t="shared" si="0"/>
        <v>146</v>
      </c>
      <c r="K3">
        <v>0</v>
      </c>
      <c r="L3" s="1">
        <v>0</v>
      </c>
    </row>
    <row r="4" spans="1:12" x14ac:dyDescent="0.25">
      <c r="A4" s="12"/>
      <c r="B4" s="3" t="s">
        <v>46</v>
      </c>
      <c r="C4" s="2">
        <f>C2/$L$2</f>
        <v>3.717472118959108E-2</v>
      </c>
      <c r="D4" s="2">
        <f t="shared" ref="D4:J4" si="1">D2/$L$2</f>
        <v>0.18587360594795538</v>
      </c>
      <c r="E4" s="2">
        <f t="shared" si="1"/>
        <v>9.2936802973977689E-2</v>
      </c>
      <c r="F4" s="2">
        <f t="shared" si="1"/>
        <v>4.4609665427509292E-2</v>
      </c>
      <c r="G4" s="2">
        <f t="shared" si="1"/>
        <v>0.17843866171003717</v>
      </c>
      <c r="H4" s="2">
        <f t="shared" si="1"/>
        <v>0</v>
      </c>
      <c r="I4" s="2">
        <f t="shared" si="1"/>
        <v>3.7174721189591076E-3</v>
      </c>
      <c r="J4" s="2">
        <f t="shared" si="1"/>
        <v>0.45724907063197023</v>
      </c>
      <c r="K4" s="2">
        <v>1</v>
      </c>
      <c r="L4" s="8">
        <v>1</v>
      </c>
    </row>
    <row r="5" spans="1:12" x14ac:dyDescent="0.25">
      <c r="A5" s="12" t="s">
        <v>38</v>
      </c>
      <c r="B5" s="3">
        <v>1</v>
      </c>
      <c r="C5">
        <v>37</v>
      </c>
      <c r="D5">
        <v>0</v>
      </c>
      <c r="E5">
        <v>5</v>
      </c>
      <c r="F5">
        <v>73</v>
      </c>
      <c r="G5">
        <v>59</v>
      </c>
      <c r="H5">
        <v>2</v>
      </c>
      <c r="I5">
        <v>1</v>
      </c>
      <c r="J5">
        <v>160</v>
      </c>
      <c r="K5">
        <f>SUM(C5:J5)</f>
        <v>337</v>
      </c>
      <c r="L5" s="1">
        <v>334</v>
      </c>
    </row>
    <row r="6" spans="1:12" x14ac:dyDescent="0.25">
      <c r="A6" s="12"/>
      <c r="B6" s="3">
        <v>0</v>
      </c>
      <c r="C6">
        <f>$K$5-C5</f>
        <v>300</v>
      </c>
      <c r="D6">
        <f t="shared" ref="D6:J6" si="2">$K$5-D5</f>
        <v>337</v>
      </c>
      <c r="E6">
        <f t="shared" si="2"/>
        <v>332</v>
      </c>
      <c r="F6">
        <f t="shared" si="2"/>
        <v>264</v>
      </c>
      <c r="G6">
        <f t="shared" si="2"/>
        <v>278</v>
      </c>
      <c r="H6">
        <f t="shared" si="2"/>
        <v>335</v>
      </c>
      <c r="I6">
        <f t="shared" si="2"/>
        <v>336</v>
      </c>
      <c r="J6">
        <f t="shared" si="2"/>
        <v>177</v>
      </c>
      <c r="K6">
        <v>0</v>
      </c>
      <c r="L6" s="1">
        <v>0</v>
      </c>
    </row>
    <row r="7" spans="1:12" x14ac:dyDescent="0.25">
      <c r="A7" s="12"/>
      <c r="B7" s="3" t="s">
        <v>46</v>
      </c>
      <c r="C7" s="2">
        <f>C5/$L$5</f>
        <v>0.11077844311377245</v>
      </c>
      <c r="D7" s="2">
        <f t="shared" ref="D7:J7" si="3">D5/$L$5</f>
        <v>0</v>
      </c>
      <c r="E7" s="2">
        <f t="shared" si="3"/>
        <v>1.4970059880239521E-2</v>
      </c>
      <c r="F7" s="2">
        <f t="shared" si="3"/>
        <v>0.21856287425149701</v>
      </c>
      <c r="G7" s="2">
        <f t="shared" si="3"/>
        <v>0.17664670658682635</v>
      </c>
      <c r="H7" s="2">
        <f t="shared" si="3"/>
        <v>5.9880239520958087E-3</v>
      </c>
      <c r="I7" s="2">
        <f t="shared" si="3"/>
        <v>2.9940119760479044E-3</v>
      </c>
      <c r="J7" s="2">
        <f t="shared" si="3"/>
        <v>0.47904191616766467</v>
      </c>
      <c r="K7" s="2">
        <v>1</v>
      </c>
      <c r="L7" s="8">
        <v>1</v>
      </c>
    </row>
    <row r="8" spans="1:12" x14ac:dyDescent="0.25">
      <c r="A8" s="12" t="s">
        <v>39</v>
      </c>
      <c r="B8" s="3">
        <v>1</v>
      </c>
      <c r="C8">
        <v>30</v>
      </c>
      <c r="D8">
        <v>0</v>
      </c>
      <c r="E8">
        <v>1</v>
      </c>
      <c r="F8">
        <v>17</v>
      </c>
      <c r="G8">
        <v>24</v>
      </c>
      <c r="H8">
        <v>0</v>
      </c>
      <c r="I8">
        <v>0</v>
      </c>
      <c r="J8">
        <v>33</v>
      </c>
      <c r="K8">
        <f>SUM(C8:J8)</f>
        <v>105</v>
      </c>
      <c r="L8" s="1">
        <v>107</v>
      </c>
    </row>
    <row r="9" spans="1:12" x14ac:dyDescent="0.25">
      <c r="A9" s="12"/>
      <c r="B9" s="3">
        <v>0</v>
      </c>
      <c r="C9">
        <f>$K$8-C8</f>
        <v>75</v>
      </c>
      <c r="D9">
        <f t="shared" ref="D9:J9" si="4">$K$8-D8</f>
        <v>105</v>
      </c>
      <c r="E9">
        <f t="shared" si="4"/>
        <v>104</v>
      </c>
      <c r="F9">
        <f t="shared" si="4"/>
        <v>88</v>
      </c>
      <c r="G9">
        <f t="shared" si="4"/>
        <v>81</v>
      </c>
      <c r="H9">
        <f t="shared" si="4"/>
        <v>105</v>
      </c>
      <c r="I9">
        <f t="shared" si="4"/>
        <v>105</v>
      </c>
      <c r="J9">
        <f t="shared" si="4"/>
        <v>72</v>
      </c>
      <c r="K9">
        <v>0</v>
      </c>
      <c r="L9" s="1">
        <v>0</v>
      </c>
    </row>
    <row r="10" spans="1:12" x14ac:dyDescent="0.25">
      <c r="A10" s="12"/>
      <c r="B10" s="3" t="s">
        <v>46</v>
      </c>
      <c r="C10" s="2">
        <f>C8/$L$8</f>
        <v>0.28037383177570091</v>
      </c>
      <c r="D10" s="2">
        <f t="shared" ref="D10:J10" si="5">D8/$L$8</f>
        <v>0</v>
      </c>
      <c r="E10" s="2">
        <f t="shared" si="5"/>
        <v>9.3457943925233638E-3</v>
      </c>
      <c r="F10" s="2">
        <f t="shared" si="5"/>
        <v>0.15887850467289719</v>
      </c>
      <c r="G10" s="2">
        <f t="shared" si="5"/>
        <v>0.22429906542056074</v>
      </c>
      <c r="H10" s="2">
        <f t="shared" si="5"/>
        <v>0</v>
      </c>
      <c r="I10" s="2">
        <f t="shared" si="5"/>
        <v>0</v>
      </c>
      <c r="J10" s="2">
        <f t="shared" si="5"/>
        <v>0.30841121495327101</v>
      </c>
      <c r="K10" s="2">
        <v>1</v>
      </c>
      <c r="L10" s="8">
        <v>1</v>
      </c>
    </row>
    <row r="11" spans="1:12" x14ac:dyDescent="0.25">
      <c r="A11" s="11" t="s">
        <v>49</v>
      </c>
      <c r="B11" s="3">
        <v>1</v>
      </c>
      <c r="C11">
        <v>1</v>
      </c>
      <c r="D11">
        <v>1</v>
      </c>
      <c r="E11">
        <v>3</v>
      </c>
      <c r="F11">
        <v>2</v>
      </c>
      <c r="G11">
        <v>7</v>
      </c>
      <c r="H11">
        <v>0</v>
      </c>
      <c r="I11">
        <v>0</v>
      </c>
      <c r="J11">
        <v>9</v>
      </c>
      <c r="K11">
        <f>SUM(C11:J11)</f>
        <v>23</v>
      </c>
      <c r="L11" s="1">
        <v>23</v>
      </c>
    </row>
    <row r="12" spans="1:12" x14ac:dyDescent="0.25">
      <c r="A12" s="11"/>
      <c r="B12" s="3">
        <v>0</v>
      </c>
      <c r="C12">
        <f>$K$11-C11</f>
        <v>22</v>
      </c>
      <c r="D12">
        <f t="shared" ref="D12:J12" si="6">$K$11-D11</f>
        <v>22</v>
      </c>
      <c r="E12">
        <f t="shared" si="6"/>
        <v>20</v>
      </c>
      <c r="F12">
        <f t="shared" si="6"/>
        <v>21</v>
      </c>
      <c r="G12">
        <f t="shared" si="6"/>
        <v>16</v>
      </c>
      <c r="H12">
        <f t="shared" si="6"/>
        <v>23</v>
      </c>
      <c r="I12">
        <f t="shared" si="6"/>
        <v>23</v>
      </c>
      <c r="J12">
        <f t="shared" si="6"/>
        <v>14</v>
      </c>
      <c r="K12">
        <v>0</v>
      </c>
      <c r="L12" s="1">
        <v>0</v>
      </c>
    </row>
    <row r="13" spans="1:12" x14ac:dyDescent="0.25">
      <c r="A13" s="11"/>
      <c r="B13" s="3" t="s">
        <v>46</v>
      </c>
      <c r="C13" s="2">
        <f>C11/$L$11</f>
        <v>4.3478260869565216E-2</v>
      </c>
      <c r="D13" s="2">
        <f t="shared" ref="D13:J13" si="7">D11/$L$11</f>
        <v>4.3478260869565216E-2</v>
      </c>
      <c r="E13" s="2">
        <f t="shared" si="7"/>
        <v>0.13043478260869565</v>
      </c>
      <c r="F13" s="2">
        <f t="shared" si="7"/>
        <v>8.6956521739130432E-2</v>
      </c>
      <c r="G13" s="2">
        <f t="shared" si="7"/>
        <v>0.30434782608695654</v>
      </c>
      <c r="H13" s="2">
        <f t="shared" si="7"/>
        <v>0</v>
      </c>
      <c r="I13" s="2">
        <f t="shared" si="7"/>
        <v>0</v>
      </c>
      <c r="J13" s="2">
        <f t="shared" si="7"/>
        <v>0.39130434782608697</v>
      </c>
      <c r="K13" s="2">
        <v>1</v>
      </c>
      <c r="L13" s="8">
        <v>1</v>
      </c>
    </row>
    <row r="14" spans="1:12" x14ac:dyDescent="0.25">
      <c r="A14" s="11" t="s">
        <v>40</v>
      </c>
      <c r="B14" s="3">
        <v>1</v>
      </c>
      <c r="C14">
        <v>3</v>
      </c>
      <c r="D14">
        <v>1</v>
      </c>
      <c r="E14">
        <v>2</v>
      </c>
      <c r="F14">
        <v>4</v>
      </c>
      <c r="G14">
        <v>2</v>
      </c>
      <c r="H14">
        <v>0</v>
      </c>
      <c r="I14">
        <v>0</v>
      </c>
      <c r="J14">
        <v>7</v>
      </c>
      <c r="K14">
        <f>SUM(C14:J14)</f>
        <v>19</v>
      </c>
      <c r="L14" s="1">
        <v>19</v>
      </c>
    </row>
    <row r="15" spans="1:12" x14ac:dyDescent="0.25">
      <c r="A15" s="11"/>
      <c r="B15" s="3">
        <v>0</v>
      </c>
      <c r="C15">
        <f>$K$14-C14</f>
        <v>16</v>
      </c>
      <c r="D15">
        <f t="shared" ref="D15:J15" si="8">$K$14-D14</f>
        <v>18</v>
      </c>
      <c r="E15">
        <f t="shared" si="8"/>
        <v>17</v>
      </c>
      <c r="F15">
        <f t="shared" si="8"/>
        <v>15</v>
      </c>
      <c r="G15">
        <f t="shared" si="8"/>
        <v>17</v>
      </c>
      <c r="H15">
        <f t="shared" si="8"/>
        <v>19</v>
      </c>
      <c r="I15">
        <f t="shared" si="8"/>
        <v>19</v>
      </c>
      <c r="J15">
        <f t="shared" si="8"/>
        <v>12</v>
      </c>
      <c r="K15">
        <v>0</v>
      </c>
      <c r="L15" s="1">
        <v>0</v>
      </c>
    </row>
    <row r="16" spans="1:12" x14ac:dyDescent="0.25">
      <c r="A16" s="11"/>
      <c r="B16" s="3" t="s">
        <v>46</v>
      </c>
      <c r="C16" s="2">
        <f>C14/$L$14</f>
        <v>0.15789473684210525</v>
      </c>
      <c r="D16" s="2">
        <f t="shared" ref="D16:J16" si="9">D14/$L$14</f>
        <v>5.2631578947368418E-2</v>
      </c>
      <c r="E16" s="2">
        <f t="shared" si="9"/>
        <v>0.10526315789473684</v>
      </c>
      <c r="F16" s="2">
        <f t="shared" si="9"/>
        <v>0.21052631578947367</v>
      </c>
      <c r="G16" s="2">
        <f t="shared" si="9"/>
        <v>0.10526315789473684</v>
      </c>
      <c r="H16" s="2">
        <f t="shared" si="9"/>
        <v>0</v>
      </c>
      <c r="I16" s="2">
        <f t="shared" si="9"/>
        <v>0</v>
      </c>
      <c r="J16" s="2">
        <f t="shared" si="9"/>
        <v>0.36842105263157893</v>
      </c>
      <c r="K16" s="2">
        <v>1</v>
      </c>
      <c r="L16" s="8">
        <v>1</v>
      </c>
    </row>
    <row r="17" spans="1:12" x14ac:dyDescent="0.25">
      <c r="A17" s="11" t="s">
        <v>41</v>
      </c>
      <c r="B17" s="3">
        <v>1</v>
      </c>
      <c r="C17">
        <v>0</v>
      </c>
      <c r="D17">
        <v>7</v>
      </c>
      <c r="E17">
        <v>4</v>
      </c>
      <c r="F17">
        <v>7</v>
      </c>
      <c r="G17">
        <v>0</v>
      </c>
      <c r="H17">
        <v>0</v>
      </c>
      <c r="I17">
        <v>0</v>
      </c>
      <c r="J17">
        <v>16</v>
      </c>
      <c r="K17">
        <f>SUM(C17:J17)</f>
        <v>34</v>
      </c>
      <c r="L17" s="1">
        <v>34</v>
      </c>
    </row>
    <row r="18" spans="1:12" x14ac:dyDescent="0.25">
      <c r="A18" s="11"/>
      <c r="B18" s="3">
        <v>0</v>
      </c>
      <c r="C18">
        <f>$K$17-C17</f>
        <v>34</v>
      </c>
      <c r="D18">
        <f t="shared" ref="D18:J18" si="10">$K$17-D17</f>
        <v>27</v>
      </c>
      <c r="E18">
        <f t="shared" si="10"/>
        <v>30</v>
      </c>
      <c r="F18">
        <f t="shared" si="10"/>
        <v>27</v>
      </c>
      <c r="G18">
        <f t="shared" si="10"/>
        <v>34</v>
      </c>
      <c r="H18">
        <f t="shared" si="10"/>
        <v>34</v>
      </c>
      <c r="I18">
        <f t="shared" si="10"/>
        <v>34</v>
      </c>
      <c r="J18">
        <f t="shared" si="10"/>
        <v>18</v>
      </c>
      <c r="K18">
        <v>0</v>
      </c>
      <c r="L18" s="1">
        <v>0</v>
      </c>
    </row>
    <row r="19" spans="1:12" x14ac:dyDescent="0.25">
      <c r="A19" s="11"/>
      <c r="B19" s="3" t="s">
        <v>46</v>
      </c>
      <c r="C19" s="2">
        <f>C17/$L$17</f>
        <v>0</v>
      </c>
      <c r="D19" s="2">
        <f t="shared" ref="D19:J19" si="11">D17/$L$17</f>
        <v>0.20588235294117646</v>
      </c>
      <c r="E19" s="2">
        <f t="shared" si="11"/>
        <v>0.11764705882352941</v>
      </c>
      <c r="F19" s="2">
        <f t="shared" si="11"/>
        <v>0.20588235294117646</v>
      </c>
      <c r="G19" s="2">
        <f t="shared" si="11"/>
        <v>0</v>
      </c>
      <c r="H19" s="2">
        <f t="shared" si="11"/>
        <v>0</v>
      </c>
      <c r="I19" s="2">
        <f t="shared" si="11"/>
        <v>0</v>
      </c>
      <c r="J19" s="2">
        <f t="shared" si="11"/>
        <v>0.47058823529411764</v>
      </c>
      <c r="K19" s="2">
        <v>1</v>
      </c>
      <c r="L19" s="8">
        <v>1</v>
      </c>
    </row>
    <row r="20" spans="1:12" x14ac:dyDescent="0.25">
      <c r="A20" s="11" t="s">
        <v>42</v>
      </c>
      <c r="B20" s="3">
        <v>1</v>
      </c>
      <c r="C20">
        <v>10</v>
      </c>
      <c r="D20">
        <v>2</v>
      </c>
      <c r="E20">
        <v>7</v>
      </c>
      <c r="F20">
        <v>8</v>
      </c>
      <c r="G20">
        <v>54</v>
      </c>
      <c r="H20">
        <v>1</v>
      </c>
      <c r="I20">
        <v>0</v>
      </c>
      <c r="J20">
        <v>136</v>
      </c>
      <c r="K20">
        <f>SUM(C20:J20)</f>
        <v>218</v>
      </c>
      <c r="L20" s="1">
        <v>215</v>
      </c>
    </row>
    <row r="21" spans="1:12" x14ac:dyDescent="0.25">
      <c r="A21" s="11"/>
      <c r="B21" s="3">
        <v>0</v>
      </c>
      <c r="C21">
        <f>$K$20-C20</f>
        <v>208</v>
      </c>
      <c r="D21">
        <f t="shared" ref="D21:J21" si="12">$K$20-D20</f>
        <v>216</v>
      </c>
      <c r="E21">
        <f t="shared" si="12"/>
        <v>211</v>
      </c>
      <c r="F21">
        <f t="shared" si="12"/>
        <v>210</v>
      </c>
      <c r="G21">
        <f t="shared" si="12"/>
        <v>164</v>
      </c>
      <c r="H21">
        <f t="shared" si="12"/>
        <v>217</v>
      </c>
      <c r="I21">
        <f t="shared" si="12"/>
        <v>218</v>
      </c>
      <c r="J21">
        <f t="shared" si="12"/>
        <v>82</v>
      </c>
      <c r="K21">
        <v>0</v>
      </c>
      <c r="L21" s="1">
        <v>0</v>
      </c>
    </row>
    <row r="22" spans="1:12" x14ac:dyDescent="0.25">
      <c r="A22" s="11"/>
      <c r="B22" s="3" t="s">
        <v>46</v>
      </c>
      <c r="C22" s="2">
        <f>C20/$L$20</f>
        <v>4.6511627906976744E-2</v>
      </c>
      <c r="D22" s="2">
        <f t="shared" ref="D22:J22" si="13">D20/$L$20</f>
        <v>9.3023255813953487E-3</v>
      </c>
      <c r="E22" s="2">
        <f t="shared" si="13"/>
        <v>3.255813953488372E-2</v>
      </c>
      <c r="F22" s="2">
        <f t="shared" si="13"/>
        <v>3.7209302325581395E-2</v>
      </c>
      <c r="G22" s="2">
        <f t="shared" si="13"/>
        <v>0.25116279069767444</v>
      </c>
      <c r="H22" s="2">
        <f t="shared" si="13"/>
        <v>4.6511627906976744E-3</v>
      </c>
      <c r="I22" s="2">
        <f t="shared" si="13"/>
        <v>0</v>
      </c>
      <c r="J22" s="2">
        <f t="shared" si="13"/>
        <v>0.63255813953488371</v>
      </c>
      <c r="K22" s="2">
        <v>1</v>
      </c>
      <c r="L22" s="8">
        <v>1</v>
      </c>
    </row>
    <row r="23" spans="1:12" x14ac:dyDescent="0.25">
      <c r="A23" s="11" t="s">
        <v>48</v>
      </c>
      <c r="B23" s="3">
        <v>1</v>
      </c>
      <c r="C23" s="10">
        <f t="shared" ref="C23:I23" si="14">C$2+C$5+C$8+C$11+C$14+C$17+C$20</f>
        <v>91</v>
      </c>
      <c r="D23" s="10">
        <f t="shared" si="14"/>
        <v>61</v>
      </c>
      <c r="E23" s="10">
        <f t="shared" si="14"/>
        <v>47</v>
      </c>
      <c r="F23" s="10">
        <f t="shared" si="14"/>
        <v>123</v>
      </c>
      <c r="G23" s="10">
        <f t="shared" si="14"/>
        <v>194</v>
      </c>
      <c r="H23" s="10">
        <f t="shared" si="14"/>
        <v>3</v>
      </c>
      <c r="I23" s="10">
        <f t="shared" si="14"/>
        <v>2</v>
      </c>
      <c r="J23" s="10">
        <f>J$2+J$5+J$8+J$11+J$14+J$17+J$20</f>
        <v>484</v>
      </c>
      <c r="K23">
        <f>SUM(C23:J23)</f>
        <v>1005</v>
      </c>
      <c r="L23">
        <v>999</v>
      </c>
    </row>
    <row r="24" spans="1:12" x14ac:dyDescent="0.25">
      <c r="A24" s="11"/>
      <c r="B24" s="3">
        <v>0</v>
      </c>
      <c r="C24">
        <f>$K$23-C23</f>
        <v>914</v>
      </c>
      <c r="D24">
        <f t="shared" ref="D24:J24" si="15">$K$23-D23</f>
        <v>944</v>
      </c>
      <c r="E24">
        <f t="shared" si="15"/>
        <v>958</v>
      </c>
      <c r="F24">
        <f t="shared" si="15"/>
        <v>882</v>
      </c>
      <c r="G24">
        <f t="shared" si="15"/>
        <v>811</v>
      </c>
      <c r="H24">
        <f t="shared" si="15"/>
        <v>1002</v>
      </c>
      <c r="I24">
        <f t="shared" si="15"/>
        <v>1003</v>
      </c>
      <c r="J24">
        <f t="shared" si="15"/>
        <v>521</v>
      </c>
      <c r="K24">
        <v>0</v>
      </c>
      <c r="L24" s="1">
        <v>0</v>
      </c>
    </row>
    <row r="25" spans="1:12" x14ac:dyDescent="0.25">
      <c r="A25" s="11"/>
      <c r="B25" s="3" t="s">
        <v>46</v>
      </c>
      <c r="C25" s="2">
        <f>C23/$L$23</f>
        <v>9.1091091091091092E-2</v>
      </c>
      <c r="D25" s="2">
        <f t="shared" ref="D25:J25" si="16">D23/$L$23</f>
        <v>6.1061061061061059E-2</v>
      </c>
      <c r="E25" s="2">
        <f t="shared" si="16"/>
        <v>4.7047047047047048E-2</v>
      </c>
      <c r="F25" s="2">
        <f t="shared" si="16"/>
        <v>0.12312312312312312</v>
      </c>
      <c r="G25" s="2">
        <f t="shared" si="16"/>
        <v>0.1941941941941942</v>
      </c>
      <c r="H25" s="2">
        <f t="shared" si="16"/>
        <v>3.003003003003003E-3</v>
      </c>
      <c r="I25" s="2">
        <f t="shared" si="16"/>
        <v>2.002002002002002E-3</v>
      </c>
      <c r="J25" s="2">
        <f t="shared" si="16"/>
        <v>0.4844844844844845</v>
      </c>
      <c r="K25" s="2">
        <v>1</v>
      </c>
      <c r="L25" s="8">
        <v>1</v>
      </c>
    </row>
    <row r="27" spans="1:12" x14ac:dyDescent="0.25">
      <c r="A27" s="7" t="s">
        <v>50</v>
      </c>
    </row>
    <row r="28" spans="1:12" x14ac:dyDescent="0.25">
      <c r="A28" s="7" t="s">
        <v>53</v>
      </c>
    </row>
    <row r="29" spans="1:12" x14ac:dyDescent="0.25">
      <c r="A29" s="9" t="s">
        <v>54</v>
      </c>
    </row>
  </sheetData>
  <mergeCells count="8">
    <mergeCell ref="A5:A7"/>
    <mergeCell ref="A2:A4"/>
    <mergeCell ref="A23:A25"/>
    <mergeCell ref="A20:A22"/>
    <mergeCell ref="A17:A19"/>
    <mergeCell ref="A14:A16"/>
    <mergeCell ref="A11:A13"/>
    <mergeCell ref="A8:A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C10" sqref="C10"/>
    </sheetView>
  </sheetViews>
  <sheetFormatPr defaultColWidth="11" defaultRowHeight="15.75" x14ac:dyDescent="0.25"/>
  <cols>
    <col min="1" max="1" width="19.875" style="5" bestFit="1" customWidth="1"/>
    <col min="2" max="2" width="2.625" style="3" bestFit="1" customWidth="1"/>
    <col min="6" max="6" width="13.625" bestFit="1" customWidth="1"/>
    <col min="7" max="7" width="7.625" bestFit="1" customWidth="1"/>
    <col min="8" max="8" width="14.125" bestFit="1" customWidth="1"/>
    <col min="13" max="13" width="11.5" bestFit="1" customWidth="1"/>
    <col min="14" max="14" width="14" bestFit="1" customWidth="1"/>
  </cols>
  <sheetData>
    <row r="1" spans="1:15" x14ac:dyDescent="0.25">
      <c r="C1" t="s">
        <v>32</v>
      </c>
      <c r="D1" t="s">
        <v>16</v>
      </c>
      <c r="E1" t="s">
        <v>33</v>
      </c>
      <c r="F1" t="s">
        <v>34</v>
      </c>
      <c r="G1" t="s">
        <v>35</v>
      </c>
      <c r="H1" t="s">
        <v>36</v>
      </c>
      <c r="I1" t="s">
        <v>15</v>
      </c>
      <c r="J1" t="s">
        <v>37</v>
      </c>
      <c r="K1" t="s">
        <v>13</v>
      </c>
      <c r="L1" t="s">
        <v>14</v>
      </c>
      <c r="M1" t="s">
        <v>12</v>
      </c>
      <c r="N1" t="s">
        <v>44</v>
      </c>
      <c r="O1" s="1" t="s">
        <v>52</v>
      </c>
    </row>
    <row r="2" spans="1:15" x14ac:dyDescent="0.25">
      <c r="A2" s="12" t="s">
        <v>6</v>
      </c>
      <c r="B2" s="3">
        <v>1</v>
      </c>
      <c r="C2">
        <v>143</v>
      </c>
      <c r="D2">
        <v>47</v>
      </c>
      <c r="E2">
        <v>102</v>
      </c>
      <c r="F2">
        <v>5</v>
      </c>
      <c r="G2">
        <v>4</v>
      </c>
      <c r="H2">
        <v>6</v>
      </c>
      <c r="I2">
        <v>3</v>
      </c>
      <c r="J2">
        <v>0</v>
      </c>
      <c r="K2">
        <v>2</v>
      </c>
      <c r="L2">
        <v>0</v>
      </c>
      <c r="M2">
        <v>100</v>
      </c>
      <c r="N2">
        <f>SUM(C2:M2)</f>
        <v>412</v>
      </c>
      <c r="O2" s="1">
        <v>269</v>
      </c>
    </row>
    <row r="3" spans="1:15" x14ac:dyDescent="0.25">
      <c r="A3" s="12"/>
      <c r="B3" s="3">
        <v>0</v>
      </c>
      <c r="C3">
        <f>$N$2-C2</f>
        <v>269</v>
      </c>
      <c r="D3">
        <f t="shared" ref="D3:M3" si="0">$N$2-D2</f>
        <v>365</v>
      </c>
      <c r="E3">
        <f t="shared" si="0"/>
        <v>310</v>
      </c>
      <c r="F3">
        <f t="shared" si="0"/>
        <v>407</v>
      </c>
      <c r="G3">
        <f t="shared" si="0"/>
        <v>408</v>
      </c>
      <c r="H3">
        <f t="shared" si="0"/>
        <v>406</v>
      </c>
      <c r="I3">
        <f t="shared" si="0"/>
        <v>409</v>
      </c>
      <c r="J3">
        <f t="shared" si="0"/>
        <v>412</v>
      </c>
      <c r="K3">
        <f t="shared" si="0"/>
        <v>410</v>
      </c>
      <c r="L3">
        <f t="shared" si="0"/>
        <v>412</v>
      </c>
      <c r="M3">
        <f t="shared" si="0"/>
        <v>312</v>
      </c>
      <c r="N3">
        <v>0</v>
      </c>
      <c r="O3" s="1">
        <v>0</v>
      </c>
    </row>
    <row r="4" spans="1:15" x14ac:dyDescent="0.25">
      <c r="A4" s="12"/>
      <c r="B4" s="3" t="s">
        <v>46</v>
      </c>
      <c r="C4" s="2">
        <f t="shared" ref="C4:L4" si="1">C2/$O$2</f>
        <v>0.53159851301115246</v>
      </c>
      <c r="D4" s="2">
        <f t="shared" si="1"/>
        <v>0.17472118959107807</v>
      </c>
      <c r="E4" s="2">
        <f t="shared" si="1"/>
        <v>0.379182156133829</v>
      </c>
      <c r="F4" s="2">
        <f t="shared" si="1"/>
        <v>1.858736059479554E-2</v>
      </c>
      <c r="G4" s="2">
        <f t="shared" si="1"/>
        <v>1.4869888475836431E-2</v>
      </c>
      <c r="H4" s="2">
        <f t="shared" si="1"/>
        <v>2.2304832713754646E-2</v>
      </c>
      <c r="I4" s="2">
        <f t="shared" si="1"/>
        <v>1.1152416356877323E-2</v>
      </c>
      <c r="J4" s="2">
        <f t="shared" si="1"/>
        <v>0</v>
      </c>
      <c r="K4" s="2">
        <f t="shared" si="1"/>
        <v>7.4349442379182153E-3</v>
      </c>
      <c r="L4" s="2">
        <f t="shared" si="1"/>
        <v>0</v>
      </c>
      <c r="M4" s="2">
        <f>M2/$O$2</f>
        <v>0.37174721189591076</v>
      </c>
      <c r="N4" s="2">
        <v>1</v>
      </c>
      <c r="O4" s="8">
        <v>1</v>
      </c>
    </row>
    <row r="5" spans="1:15" x14ac:dyDescent="0.25">
      <c r="A5" s="12" t="s">
        <v>38</v>
      </c>
      <c r="B5" s="3">
        <v>1</v>
      </c>
      <c r="C5">
        <v>150</v>
      </c>
      <c r="D5">
        <v>72</v>
      </c>
      <c r="E5">
        <v>141</v>
      </c>
      <c r="F5">
        <v>16</v>
      </c>
      <c r="G5">
        <v>14</v>
      </c>
      <c r="H5">
        <v>5</v>
      </c>
      <c r="I5">
        <v>1</v>
      </c>
      <c r="J5">
        <v>1</v>
      </c>
      <c r="K5">
        <v>0</v>
      </c>
      <c r="L5">
        <v>1</v>
      </c>
      <c r="M5">
        <v>147</v>
      </c>
      <c r="N5">
        <f>SUM(C5:M5)</f>
        <v>548</v>
      </c>
      <c r="O5" s="1">
        <v>334</v>
      </c>
    </row>
    <row r="6" spans="1:15" x14ac:dyDescent="0.25">
      <c r="A6" s="12"/>
      <c r="B6" s="3">
        <v>0</v>
      </c>
      <c r="C6">
        <f>$N$5-C5</f>
        <v>398</v>
      </c>
      <c r="D6">
        <f t="shared" ref="D6:M6" si="2">$N$5-D5</f>
        <v>476</v>
      </c>
      <c r="E6">
        <f t="shared" si="2"/>
        <v>407</v>
      </c>
      <c r="F6">
        <f t="shared" si="2"/>
        <v>532</v>
      </c>
      <c r="G6">
        <f t="shared" si="2"/>
        <v>534</v>
      </c>
      <c r="H6">
        <f t="shared" si="2"/>
        <v>543</v>
      </c>
      <c r="I6">
        <f t="shared" si="2"/>
        <v>547</v>
      </c>
      <c r="J6">
        <f t="shared" si="2"/>
        <v>547</v>
      </c>
      <c r="K6">
        <f t="shared" si="2"/>
        <v>548</v>
      </c>
      <c r="L6">
        <f t="shared" si="2"/>
        <v>547</v>
      </c>
      <c r="M6">
        <f t="shared" si="2"/>
        <v>401</v>
      </c>
      <c r="N6">
        <v>0</v>
      </c>
      <c r="O6" s="1">
        <v>0</v>
      </c>
    </row>
    <row r="7" spans="1:15" x14ac:dyDescent="0.25">
      <c r="A7" s="12"/>
      <c r="B7" s="3" t="s">
        <v>46</v>
      </c>
      <c r="C7" s="2">
        <f>C5/$O$5</f>
        <v>0.44910179640718562</v>
      </c>
      <c r="D7" s="2">
        <f t="shared" ref="D7:M7" si="3">D5/$O$5</f>
        <v>0.21556886227544911</v>
      </c>
      <c r="E7" s="2">
        <f t="shared" si="3"/>
        <v>0.42215568862275449</v>
      </c>
      <c r="F7" s="2">
        <f t="shared" si="3"/>
        <v>4.790419161676647E-2</v>
      </c>
      <c r="G7" s="2">
        <f t="shared" si="3"/>
        <v>4.1916167664670656E-2</v>
      </c>
      <c r="H7" s="2">
        <f t="shared" si="3"/>
        <v>1.4970059880239521E-2</v>
      </c>
      <c r="I7" s="2">
        <f t="shared" si="3"/>
        <v>2.9940119760479044E-3</v>
      </c>
      <c r="J7" s="2">
        <f t="shared" si="3"/>
        <v>2.9940119760479044E-3</v>
      </c>
      <c r="K7" s="2">
        <f t="shared" si="3"/>
        <v>0</v>
      </c>
      <c r="L7" s="2">
        <f t="shared" si="3"/>
        <v>2.9940119760479044E-3</v>
      </c>
      <c r="M7" s="2">
        <f t="shared" si="3"/>
        <v>0.44011976047904194</v>
      </c>
      <c r="N7" s="2">
        <v>1</v>
      </c>
      <c r="O7" s="8">
        <v>1</v>
      </c>
    </row>
    <row r="8" spans="1:15" x14ac:dyDescent="0.25">
      <c r="A8" s="12" t="s">
        <v>39</v>
      </c>
      <c r="B8" s="3">
        <v>1</v>
      </c>
      <c r="C8">
        <v>69</v>
      </c>
      <c r="D8">
        <v>17</v>
      </c>
      <c r="E8">
        <v>15</v>
      </c>
      <c r="F8">
        <v>0</v>
      </c>
      <c r="G8">
        <v>1</v>
      </c>
      <c r="H8">
        <v>1</v>
      </c>
      <c r="I8">
        <v>0</v>
      </c>
      <c r="J8">
        <v>6</v>
      </c>
      <c r="K8">
        <v>0</v>
      </c>
      <c r="L8">
        <v>0</v>
      </c>
      <c r="M8">
        <v>33</v>
      </c>
      <c r="N8">
        <f>SUM(C8:M8)</f>
        <v>142</v>
      </c>
      <c r="O8" s="1">
        <v>105</v>
      </c>
    </row>
    <row r="9" spans="1:15" x14ac:dyDescent="0.25">
      <c r="A9" s="12"/>
      <c r="B9" s="3">
        <v>0</v>
      </c>
      <c r="C9">
        <f>$N$8-C8</f>
        <v>73</v>
      </c>
      <c r="D9">
        <f t="shared" ref="D9:M9" si="4">$N$8-D8</f>
        <v>125</v>
      </c>
      <c r="E9">
        <f t="shared" si="4"/>
        <v>127</v>
      </c>
      <c r="F9">
        <f t="shared" si="4"/>
        <v>142</v>
      </c>
      <c r="G9">
        <f t="shared" si="4"/>
        <v>141</v>
      </c>
      <c r="H9">
        <f t="shared" si="4"/>
        <v>141</v>
      </c>
      <c r="I9">
        <f t="shared" si="4"/>
        <v>142</v>
      </c>
      <c r="J9">
        <f t="shared" si="4"/>
        <v>136</v>
      </c>
      <c r="K9">
        <f t="shared" si="4"/>
        <v>142</v>
      </c>
      <c r="L9">
        <f t="shared" si="4"/>
        <v>142</v>
      </c>
      <c r="M9">
        <f t="shared" si="4"/>
        <v>109</v>
      </c>
      <c r="N9">
        <v>0</v>
      </c>
      <c r="O9" s="1">
        <v>0</v>
      </c>
    </row>
    <row r="10" spans="1:15" x14ac:dyDescent="0.25">
      <c r="A10" s="12"/>
      <c r="B10" s="3" t="s">
        <v>46</v>
      </c>
      <c r="C10" s="2">
        <f>C8/$O$8</f>
        <v>0.65714285714285714</v>
      </c>
      <c r="D10" s="2">
        <f t="shared" ref="D10:M10" si="5">D8/$O$8</f>
        <v>0.16190476190476191</v>
      </c>
      <c r="E10" s="2">
        <f t="shared" si="5"/>
        <v>0.14285714285714285</v>
      </c>
      <c r="F10" s="2">
        <f t="shared" si="5"/>
        <v>0</v>
      </c>
      <c r="G10" s="2">
        <f t="shared" si="5"/>
        <v>9.5238095238095247E-3</v>
      </c>
      <c r="H10" s="2">
        <f t="shared" si="5"/>
        <v>9.5238095238095247E-3</v>
      </c>
      <c r="I10" s="2">
        <f t="shared" si="5"/>
        <v>0</v>
      </c>
      <c r="J10" s="2">
        <f t="shared" si="5"/>
        <v>5.7142857142857141E-2</v>
      </c>
      <c r="K10" s="2">
        <f t="shared" si="5"/>
        <v>0</v>
      </c>
      <c r="L10" s="2">
        <f t="shared" si="5"/>
        <v>0</v>
      </c>
      <c r="M10" s="2">
        <f t="shared" si="5"/>
        <v>0.31428571428571428</v>
      </c>
      <c r="N10" s="2">
        <v>1</v>
      </c>
      <c r="O10" s="8">
        <v>1</v>
      </c>
    </row>
    <row r="11" spans="1:15" x14ac:dyDescent="0.25">
      <c r="A11" s="12" t="s">
        <v>49</v>
      </c>
      <c r="B11" s="3">
        <v>1</v>
      </c>
      <c r="C11">
        <v>14</v>
      </c>
      <c r="D11">
        <v>7</v>
      </c>
      <c r="E11">
        <v>11</v>
      </c>
      <c r="F11">
        <v>2</v>
      </c>
      <c r="G11">
        <v>2</v>
      </c>
      <c r="H11">
        <v>0</v>
      </c>
      <c r="I11">
        <v>2</v>
      </c>
      <c r="J11">
        <v>1</v>
      </c>
      <c r="K11">
        <v>0</v>
      </c>
      <c r="L11">
        <v>0</v>
      </c>
      <c r="M11">
        <v>8</v>
      </c>
      <c r="N11">
        <f>SUM(C11:M11)</f>
        <v>47</v>
      </c>
      <c r="O11" s="1">
        <v>23</v>
      </c>
    </row>
    <row r="12" spans="1:15" x14ac:dyDescent="0.25">
      <c r="A12" s="12"/>
      <c r="B12" s="3">
        <v>0</v>
      </c>
      <c r="C12">
        <f>$N$11-C11</f>
        <v>33</v>
      </c>
      <c r="D12">
        <f t="shared" ref="D12:M12" si="6">$N$11-D11</f>
        <v>40</v>
      </c>
      <c r="E12">
        <f t="shared" si="6"/>
        <v>36</v>
      </c>
      <c r="F12">
        <f t="shared" si="6"/>
        <v>45</v>
      </c>
      <c r="G12">
        <f t="shared" si="6"/>
        <v>45</v>
      </c>
      <c r="H12">
        <f t="shared" si="6"/>
        <v>47</v>
      </c>
      <c r="I12">
        <f t="shared" si="6"/>
        <v>45</v>
      </c>
      <c r="J12">
        <f t="shared" si="6"/>
        <v>46</v>
      </c>
      <c r="K12">
        <f t="shared" si="6"/>
        <v>47</v>
      </c>
      <c r="L12">
        <f t="shared" si="6"/>
        <v>47</v>
      </c>
      <c r="M12">
        <f t="shared" si="6"/>
        <v>39</v>
      </c>
      <c r="N12">
        <v>0</v>
      </c>
      <c r="O12" s="1">
        <v>0</v>
      </c>
    </row>
    <row r="13" spans="1:15" x14ac:dyDescent="0.25">
      <c r="A13" s="12"/>
      <c r="B13" s="3" t="s">
        <v>46</v>
      </c>
      <c r="C13" s="2">
        <f>C11/$O$11</f>
        <v>0.60869565217391308</v>
      </c>
      <c r="D13" s="2">
        <f t="shared" ref="D13:M13" si="7">D11/$O$11</f>
        <v>0.30434782608695654</v>
      </c>
      <c r="E13" s="2">
        <f t="shared" si="7"/>
        <v>0.47826086956521741</v>
      </c>
      <c r="F13" s="2">
        <f t="shared" si="7"/>
        <v>8.6956521739130432E-2</v>
      </c>
      <c r="G13" s="2">
        <f t="shared" si="7"/>
        <v>8.6956521739130432E-2</v>
      </c>
      <c r="H13" s="2">
        <f t="shared" si="7"/>
        <v>0</v>
      </c>
      <c r="I13" s="2">
        <f t="shared" si="7"/>
        <v>8.6956521739130432E-2</v>
      </c>
      <c r="J13" s="2">
        <f t="shared" si="7"/>
        <v>4.3478260869565216E-2</v>
      </c>
      <c r="K13" s="2">
        <f t="shared" si="7"/>
        <v>0</v>
      </c>
      <c r="L13" s="2">
        <f t="shared" si="7"/>
        <v>0</v>
      </c>
      <c r="M13" s="2">
        <f t="shared" si="7"/>
        <v>0.34782608695652173</v>
      </c>
      <c r="N13" s="2">
        <v>1</v>
      </c>
      <c r="O13" s="8">
        <v>1</v>
      </c>
    </row>
    <row r="14" spans="1:15" x14ac:dyDescent="0.25">
      <c r="A14" s="11" t="s">
        <v>40</v>
      </c>
      <c r="B14" s="3">
        <v>1</v>
      </c>
      <c r="C14">
        <v>13</v>
      </c>
      <c r="D14">
        <v>8</v>
      </c>
      <c r="E14">
        <v>9</v>
      </c>
      <c r="F14">
        <v>3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4</v>
      </c>
      <c r="N14">
        <f>SUM(C14:M14)</f>
        <v>38</v>
      </c>
      <c r="O14" s="1">
        <v>19</v>
      </c>
    </row>
    <row r="15" spans="1:15" x14ac:dyDescent="0.25">
      <c r="A15" s="11"/>
      <c r="B15" s="3">
        <v>0</v>
      </c>
      <c r="C15">
        <f>$N$14-C14</f>
        <v>25</v>
      </c>
      <c r="D15">
        <f t="shared" ref="D15:M15" si="8">$N$14-D14</f>
        <v>30</v>
      </c>
      <c r="E15">
        <f t="shared" si="8"/>
        <v>29</v>
      </c>
      <c r="F15">
        <f t="shared" si="8"/>
        <v>35</v>
      </c>
      <c r="G15">
        <f t="shared" si="8"/>
        <v>37</v>
      </c>
      <c r="H15">
        <f t="shared" si="8"/>
        <v>38</v>
      </c>
      <c r="I15">
        <f t="shared" si="8"/>
        <v>38</v>
      </c>
      <c r="J15">
        <f t="shared" si="8"/>
        <v>38</v>
      </c>
      <c r="K15">
        <f t="shared" si="8"/>
        <v>38</v>
      </c>
      <c r="L15">
        <f t="shared" si="8"/>
        <v>38</v>
      </c>
      <c r="M15">
        <f t="shared" si="8"/>
        <v>34</v>
      </c>
      <c r="N15">
        <v>0</v>
      </c>
      <c r="O15" s="1">
        <v>0</v>
      </c>
    </row>
    <row r="16" spans="1:15" x14ac:dyDescent="0.25">
      <c r="A16" s="11"/>
      <c r="B16" s="3" t="s">
        <v>46</v>
      </c>
      <c r="C16" s="2">
        <f>C14/$O$14</f>
        <v>0.68421052631578949</v>
      </c>
      <c r="D16" s="2">
        <f t="shared" ref="D16:M16" si="9">D14/$O$14</f>
        <v>0.42105263157894735</v>
      </c>
      <c r="E16" s="2">
        <f t="shared" si="9"/>
        <v>0.47368421052631576</v>
      </c>
      <c r="F16" s="2">
        <f t="shared" si="9"/>
        <v>0.15789473684210525</v>
      </c>
      <c r="G16" s="2">
        <f t="shared" si="9"/>
        <v>5.2631578947368418E-2</v>
      </c>
      <c r="H16" s="2">
        <f t="shared" si="9"/>
        <v>0</v>
      </c>
      <c r="I16" s="2">
        <f t="shared" si="9"/>
        <v>0</v>
      </c>
      <c r="J16" s="2">
        <f t="shared" si="9"/>
        <v>0</v>
      </c>
      <c r="K16" s="2">
        <f t="shared" si="9"/>
        <v>0</v>
      </c>
      <c r="L16" s="2">
        <f t="shared" si="9"/>
        <v>0</v>
      </c>
      <c r="M16" s="2">
        <f t="shared" si="9"/>
        <v>0.21052631578947367</v>
      </c>
      <c r="N16" s="2">
        <v>1</v>
      </c>
      <c r="O16" s="8">
        <v>1</v>
      </c>
    </row>
    <row r="17" spans="1:15" x14ac:dyDescent="0.25">
      <c r="A17" s="12" t="s">
        <v>41</v>
      </c>
      <c r="B17" s="3">
        <v>1</v>
      </c>
      <c r="C17">
        <v>17</v>
      </c>
      <c r="D17">
        <v>15</v>
      </c>
      <c r="E17">
        <v>20</v>
      </c>
      <c r="F17">
        <v>5</v>
      </c>
      <c r="G17">
        <v>1</v>
      </c>
      <c r="H17">
        <v>0</v>
      </c>
      <c r="I17">
        <v>0</v>
      </c>
      <c r="J17">
        <v>0</v>
      </c>
      <c r="K17">
        <v>1</v>
      </c>
      <c r="L17">
        <v>1</v>
      </c>
      <c r="M17">
        <v>9</v>
      </c>
      <c r="N17">
        <f>SUM(C17:M17)</f>
        <v>69</v>
      </c>
      <c r="O17" s="1">
        <v>34</v>
      </c>
    </row>
    <row r="18" spans="1:15" x14ac:dyDescent="0.25">
      <c r="A18" s="12"/>
      <c r="B18" s="3">
        <v>0</v>
      </c>
      <c r="C18">
        <f>$N$17-C17</f>
        <v>52</v>
      </c>
      <c r="D18">
        <f t="shared" ref="D18:M18" si="10">$N$17-D17</f>
        <v>54</v>
      </c>
      <c r="E18">
        <f t="shared" si="10"/>
        <v>49</v>
      </c>
      <c r="F18">
        <f t="shared" si="10"/>
        <v>64</v>
      </c>
      <c r="G18">
        <f t="shared" si="10"/>
        <v>68</v>
      </c>
      <c r="H18">
        <f t="shared" si="10"/>
        <v>69</v>
      </c>
      <c r="I18">
        <f t="shared" si="10"/>
        <v>69</v>
      </c>
      <c r="J18">
        <f t="shared" si="10"/>
        <v>69</v>
      </c>
      <c r="K18">
        <f t="shared" si="10"/>
        <v>68</v>
      </c>
      <c r="L18">
        <f t="shared" si="10"/>
        <v>68</v>
      </c>
      <c r="M18">
        <f t="shared" si="10"/>
        <v>60</v>
      </c>
      <c r="N18">
        <v>0</v>
      </c>
      <c r="O18" s="1">
        <v>0</v>
      </c>
    </row>
    <row r="19" spans="1:15" x14ac:dyDescent="0.25">
      <c r="A19" s="12"/>
      <c r="B19" s="3" t="s">
        <v>46</v>
      </c>
      <c r="C19" s="2">
        <f>C17/$O$17</f>
        <v>0.5</v>
      </c>
      <c r="D19" s="2">
        <f t="shared" ref="D19:M19" si="11">D17/$O$17</f>
        <v>0.44117647058823528</v>
      </c>
      <c r="E19" s="2">
        <f t="shared" si="11"/>
        <v>0.58823529411764708</v>
      </c>
      <c r="F19" s="2">
        <f t="shared" si="11"/>
        <v>0.14705882352941177</v>
      </c>
      <c r="G19" s="2">
        <f t="shared" si="11"/>
        <v>2.9411764705882353E-2</v>
      </c>
      <c r="H19" s="2">
        <f t="shared" si="11"/>
        <v>0</v>
      </c>
      <c r="I19" s="2">
        <f t="shared" si="11"/>
        <v>0</v>
      </c>
      <c r="J19" s="2">
        <f t="shared" si="11"/>
        <v>0</v>
      </c>
      <c r="K19" s="2">
        <f t="shared" si="11"/>
        <v>2.9411764705882353E-2</v>
      </c>
      <c r="L19" s="2">
        <f t="shared" si="11"/>
        <v>2.9411764705882353E-2</v>
      </c>
      <c r="M19" s="2">
        <f t="shared" si="11"/>
        <v>0.26470588235294118</v>
      </c>
      <c r="N19" s="2">
        <v>1</v>
      </c>
      <c r="O19" s="8">
        <v>1</v>
      </c>
    </row>
    <row r="20" spans="1:15" x14ac:dyDescent="0.25">
      <c r="A20" s="12" t="s">
        <v>42</v>
      </c>
      <c r="B20" s="3">
        <v>1</v>
      </c>
      <c r="C20">
        <v>35</v>
      </c>
      <c r="D20">
        <v>45</v>
      </c>
      <c r="E20">
        <v>67</v>
      </c>
      <c r="F20">
        <v>26</v>
      </c>
      <c r="G20">
        <v>17</v>
      </c>
      <c r="H20">
        <v>0</v>
      </c>
      <c r="I20">
        <v>0</v>
      </c>
      <c r="J20">
        <v>0</v>
      </c>
      <c r="K20">
        <v>1</v>
      </c>
      <c r="L20">
        <v>2</v>
      </c>
      <c r="M20">
        <v>121</v>
      </c>
      <c r="N20">
        <f>SUM(C20:M20)</f>
        <v>314</v>
      </c>
      <c r="O20" s="1">
        <v>215</v>
      </c>
    </row>
    <row r="21" spans="1:15" x14ac:dyDescent="0.25">
      <c r="A21" s="12"/>
      <c r="B21" s="3">
        <v>0</v>
      </c>
      <c r="C21">
        <f>$N$20-C20</f>
        <v>279</v>
      </c>
      <c r="D21">
        <f t="shared" ref="D21:M21" si="12">$N$20-D20</f>
        <v>269</v>
      </c>
      <c r="E21">
        <f t="shared" si="12"/>
        <v>247</v>
      </c>
      <c r="F21">
        <f t="shared" si="12"/>
        <v>288</v>
      </c>
      <c r="G21">
        <f t="shared" si="12"/>
        <v>297</v>
      </c>
      <c r="H21">
        <f t="shared" si="12"/>
        <v>314</v>
      </c>
      <c r="I21">
        <f t="shared" si="12"/>
        <v>314</v>
      </c>
      <c r="J21">
        <f t="shared" si="12"/>
        <v>314</v>
      </c>
      <c r="K21">
        <f t="shared" si="12"/>
        <v>313</v>
      </c>
      <c r="L21">
        <f t="shared" si="12"/>
        <v>312</v>
      </c>
      <c r="M21">
        <f t="shared" si="12"/>
        <v>193</v>
      </c>
      <c r="N21">
        <v>0</v>
      </c>
      <c r="O21" s="1">
        <v>0</v>
      </c>
    </row>
    <row r="22" spans="1:15" x14ac:dyDescent="0.25">
      <c r="A22" s="12"/>
      <c r="B22" s="3" t="s">
        <v>46</v>
      </c>
      <c r="C22" s="2">
        <f>C20/$O$20</f>
        <v>0.16279069767441862</v>
      </c>
      <c r="D22" s="2">
        <f t="shared" ref="D22:M22" si="13">D20/$O$20</f>
        <v>0.20930232558139536</v>
      </c>
      <c r="E22" s="2">
        <f t="shared" si="13"/>
        <v>0.3116279069767442</v>
      </c>
      <c r="F22" s="2">
        <f t="shared" si="13"/>
        <v>0.12093023255813953</v>
      </c>
      <c r="G22" s="2">
        <f t="shared" si="13"/>
        <v>7.9069767441860464E-2</v>
      </c>
      <c r="H22" s="2">
        <f t="shared" si="13"/>
        <v>0</v>
      </c>
      <c r="I22" s="2">
        <f t="shared" si="13"/>
        <v>0</v>
      </c>
      <c r="J22" s="2">
        <f t="shared" si="13"/>
        <v>0</v>
      </c>
      <c r="K22" s="2">
        <f t="shared" si="13"/>
        <v>4.6511627906976744E-3</v>
      </c>
      <c r="L22" s="2">
        <f t="shared" si="13"/>
        <v>9.3023255813953487E-3</v>
      </c>
      <c r="M22" s="2">
        <f t="shared" si="13"/>
        <v>0.56279069767441858</v>
      </c>
      <c r="N22" s="2">
        <v>1</v>
      </c>
      <c r="O22" s="8">
        <v>1</v>
      </c>
    </row>
    <row r="23" spans="1:15" x14ac:dyDescent="0.25">
      <c r="A23" s="12" t="s">
        <v>48</v>
      </c>
      <c r="B23" s="3">
        <v>1</v>
      </c>
      <c r="C23">
        <f>C2+C5+C8+C11+C14+C17+C20</f>
        <v>441</v>
      </c>
      <c r="D23">
        <f t="shared" ref="D23:M23" si="14">D2+D5+D8+D11+D14+D17+D20</f>
        <v>211</v>
      </c>
      <c r="E23">
        <f t="shared" si="14"/>
        <v>365</v>
      </c>
      <c r="F23">
        <f t="shared" si="14"/>
        <v>57</v>
      </c>
      <c r="G23">
        <f t="shared" si="14"/>
        <v>40</v>
      </c>
      <c r="H23">
        <f t="shared" si="14"/>
        <v>12</v>
      </c>
      <c r="I23">
        <f t="shared" si="14"/>
        <v>6</v>
      </c>
      <c r="J23">
        <f t="shared" si="14"/>
        <v>8</v>
      </c>
      <c r="K23">
        <f t="shared" si="14"/>
        <v>4</v>
      </c>
      <c r="L23">
        <f t="shared" si="14"/>
        <v>4</v>
      </c>
      <c r="M23">
        <f t="shared" si="14"/>
        <v>422</v>
      </c>
      <c r="N23">
        <f>SUM(C23:M23)</f>
        <v>1570</v>
      </c>
      <c r="O23">
        <f t="shared" ref="O23" si="15">O$2+O$5+O$8+O$11+O$14+O$17+O$20</f>
        <v>999</v>
      </c>
    </row>
    <row r="24" spans="1:15" x14ac:dyDescent="0.25">
      <c r="A24" s="12"/>
      <c r="B24" s="3">
        <v>0</v>
      </c>
      <c r="C24">
        <f>$N$23-C23</f>
        <v>1129</v>
      </c>
      <c r="D24">
        <f t="shared" ref="D24:M24" si="16">$N$23-D23</f>
        <v>1359</v>
      </c>
      <c r="E24">
        <f t="shared" si="16"/>
        <v>1205</v>
      </c>
      <c r="F24">
        <f t="shared" si="16"/>
        <v>1513</v>
      </c>
      <c r="G24">
        <f t="shared" si="16"/>
        <v>1530</v>
      </c>
      <c r="H24">
        <f t="shared" si="16"/>
        <v>1558</v>
      </c>
      <c r="I24">
        <f t="shared" si="16"/>
        <v>1564</v>
      </c>
      <c r="J24">
        <f t="shared" si="16"/>
        <v>1562</v>
      </c>
      <c r="K24">
        <f t="shared" si="16"/>
        <v>1566</v>
      </c>
      <c r="L24">
        <f t="shared" si="16"/>
        <v>1566</v>
      </c>
      <c r="M24">
        <f t="shared" si="16"/>
        <v>1148</v>
      </c>
      <c r="N24">
        <v>0</v>
      </c>
      <c r="O24" s="1">
        <v>0</v>
      </c>
    </row>
    <row r="25" spans="1:15" x14ac:dyDescent="0.25">
      <c r="A25" s="12"/>
      <c r="B25" s="3" t="s">
        <v>46</v>
      </c>
      <c r="C25" s="2">
        <f>C23/$O$23</f>
        <v>0.44144144144144143</v>
      </c>
      <c r="D25" s="2">
        <f t="shared" ref="D25:M25" si="17">D23/$O$23</f>
        <v>0.21121121121121122</v>
      </c>
      <c r="E25" s="2">
        <f t="shared" si="17"/>
        <v>0.36536536536536535</v>
      </c>
      <c r="F25" s="2">
        <f t="shared" si="17"/>
        <v>5.7057057057057055E-2</v>
      </c>
      <c r="G25" s="2">
        <f t="shared" si="17"/>
        <v>4.004004004004004E-2</v>
      </c>
      <c r="H25" s="2">
        <f t="shared" si="17"/>
        <v>1.2012012012012012E-2</v>
      </c>
      <c r="I25" s="2">
        <f t="shared" si="17"/>
        <v>6.006006006006006E-3</v>
      </c>
      <c r="J25" s="2">
        <f t="shared" si="17"/>
        <v>8.0080080080080079E-3</v>
      </c>
      <c r="K25" s="2">
        <f t="shared" si="17"/>
        <v>4.004004004004004E-3</v>
      </c>
      <c r="L25" s="2">
        <f t="shared" si="17"/>
        <v>4.004004004004004E-3</v>
      </c>
      <c r="M25" s="2">
        <f t="shared" si="17"/>
        <v>0.42242242242242245</v>
      </c>
      <c r="N25" s="2">
        <v>1</v>
      </c>
      <c r="O25" s="8">
        <v>1</v>
      </c>
    </row>
    <row r="27" spans="1:15" x14ac:dyDescent="0.25">
      <c r="A27" s="7" t="s">
        <v>50</v>
      </c>
    </row>
    <row r="28" spans="1:15" x14ac:dyDescent="0.25">
      <c r="A28" s="7" t="s">
        <v>53</v>
      </c>
    </row>
    <row r="29" spans="1:15" x14ac:dyDescent="0.25">
      <c r="A29" s="9" t="s">
        <v>54</v>
      </c>
    </row>
  </sheetData>
  <mergeCells count="8">
    <mergeCell ref="A20:A22"/>
    <mergeCell ref="A23:A25"/>
    <mergeCell ref="A2:A4"/>
    <mergeCell ref="A5:A7"/>
    <mergeCell ref="A8:A10"/>
    <mergeCell ref="A11:A13"/>
    <mergeCell ref="A14:A16"/>
    <mergeCell ref="A17:A19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Case load</vt:lpstr>
      <vt:lpstr>ACT</vt:lpstr>
      <vt:lpstr>Prime type</vt:lpstr>
      <vt:lpstr>Crystalloid composition</vt:lpstr>
      <vt:lpstr>Colloid composition</vt:lpstr>
      <vt:lpstr>Prime additives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Lachlan Miles</dc:creator>
  <cp:lastModifiedBy>Shreve, Grant</cp:lastModifiedBy>
  <dcterms:created xsi:type="dcterms:W3CDTF">2016-06-12T23:28:51Z</dcterms:created>
  <dcterms:modified xsi:type="dcterms:W3CDTF">2017-04-26T14:15:41Z</dcterms:modified>
</cp:coreProperties>
</file>