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art\Work\Projects\CAVI\Knowing scale factors\Manuscript\"/>
    </mc:Choice>
  </mc:AlternateContent>
  <xr:revisionPtr revIDLastSave="0" documentId="13_ncr:1_{9F7BE85B-6840-4976-BC80-589B341637D0}" xr6:coauthVersionLast="43" xr6:coauthVersionMax="43" xr10:uidLastSave="{00000000-0000-0000-0000-000000000000}"/>
  <bookViews>
    <workbookView xWindow="-110" yWindow="-110" windowWidth="25820" windowHeight="14020" xr2:uid="{00000000-000D-0000-FFFF-FFFF00000000}"/>
  </bookViews>
  <sheets>
    <sheet name="Conversion of CAVI to CAVI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1" l="1"/>
  <c r="I14" i="1"/>
  <c r="J14" i="1"/>
  <c r="L14" i="1"/>
  <c r="M14" i="1"/>
  <c r="N14" i="1"/>
  <c r="P14" i="1"/>
  <c r="Q14" i="1"/>
  <c r="H15" i="1"/>
  <c r="I15" i="1"/>
  <c r="J15" i="1"/>
  <c r="L15" i="1"/>
  <c r="M15" i="1"/>
  <c r="N15" i="1"/>
  <c r="P15" i="1"/>
  <c r="Q15" i="1"/>
  <c r="H16" i="1"/>
  <c r="I16" i="1"/>
  <c r="J16" i="1"/>
  <c r="L16" i="1"/>
  <c r="M16" i="1"/>
  <c r="N16" i="1"/>
  <c r="P16" i="1"/>
  <c r="Q16" i="1"/>
  <c r="H17" i="1"/>
  <c r="I17" i="1"/>
  <c r="J17" i="1"/>
  <c r="L17" i="1"/>
  <c r="M17" i="1"/>
  <c r="N17" i="1"/>
  <c r="P17" i="1"/>
  <c r="Q17" i="1"/>
  <c r="H13" i="1" l="1"/>
  <c r="M13" i="1"/>
  <c r="L13" i="1"/>
  <c r="I13" i="1"/>
  <c r="N13" i="1" l="1"/>
  <c r="Q13" i="1" s="1"/>
  <c r="J13" i="1"/>
  <c r="P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</author>
  </authors>
  <commentList>
    <comment ref="C12" authorId="0" shapeId="0" xr:uid="{00000000-0006-0000-0000-000001000000}">
      <text>
        <r>
          <rPr>
            <sz val="9"/>
            <color indexed="81"/>
            <rFont val="Tahoma"/>
            <family val="2"/>
          </rPr>
          <t>Enter L-CAVI values reported by the VaSera device in this column</t>
        </r>
      </text>
    </comment>
    <comment ref="D12" authorId="0" shapeId="0" xr:uid="{00000000-0006-0000-0000-000002000000}">
      <text>
        <r>
          <rPr>
            <sz val="9"/>
            <color indexed="81"/>
            <rFont val="Tahoma"/>
            <family val="2"/>
          </rPr>
          <t>Enter R-CAVI values reported by the VaSera device in this column</t>
        </r>
      </text>
    </comment>
    <comment ref="E12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Enter </t>
        </r>
        <r>
          <rPr>
            <b/>
            <sz val="9"/>
            <color indexed="81"/>
            <rFont val="Tahoma"/>
            <family val="2"/>
          </rPr>
          <t>right</t>
        </r>
        <r>
          <rPr>
            <sz val="9"/>
            <color indexed="81"/>
            <rFont val="Tahoma"/>
            <family val="2"/>
          </rPr>
          <t xml:space="preserve"> brachial systolic blood pressures reported by the VaSera device in this column</t>
        </r>
      </text>
    </comment>
    <comment ref="F12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Enter </t>
        </r>
        <r>
          <rPr>
            <b/>
            <sz val="9"/>
            <color indexed="81"/>
            <rFont val="Tahoma"/>
            <family val="2"/>
          </rPr>
          <t>right</t>
        </r>
        <r>
          <rPr>
            <sz val="9"/>
            <color indexed="81"/>
            <rFont val="Tahoma"/>
            <family val="2"/>
          </rPr>
          <t xml:space="preserve"> brachial diastolic blood pressures reported by the VaSera device in this column</t>
        </r>
      </text>
    </comment>
  </commentList>
</comments>
</file>

<file path=xl/sharedStrings.xml><?xml version="1.0" encoding="utf-8"?>
<sst xmlns="http://schemas.openxmlformats.org/spreadsheetml/2006/main" count="30" uniqueCount="21">
  <si>
    <t>Subject ID</t>
  </si>
  <si>
    <t>Comments</t>
  </si>
  <si>
    <t>Example line</t>
  </si>
  <si>
    <t>a</t>
  </si>
  <si>
    <t>b</t>
  </si>
  <si>
    <r>
      <t>CAVI-to-CAVI</t>
    </r>
    <r>
      <rPr>
        <b/>
        <vertAlign val="subscript"/>
        <sz val="22"/>
        <color theme="1"/>
        <rFont val="Calibri"/>
        <family val="2"/>
        <scheme val="minor"/>
      </rPr>
      <t>0</t>
    </r>
    <r>
      <rPr>
        <b/>
        <sz val="22"/>
        <color theme="1"/>
        <rFont val="Calibri"/>
        <family val="2"/>
        <scheme val="minor"/>
      </rPr>
      <t xml:space="preserve"> conversion</t>
    </r>
  </si>
  <si>
    <t>bart.spronck@yale.edu</t>
  </si>
  <si>
    <t>Supplemental digital content of manuscript:</t>
  </si>
  <si>
    <t>Left</t>
  </si>
  <si>
    <t>Right</t>
  </si>
  <si>
    <r>
      <t>Intermediate values used in CAVI -&gt; CAVI</t>
    </r>
    <r>
      <rPr>
        <b/>
        <vertAlign val="subscript"/>
        <sz val="11"/>
        <color theme="0" tint="-0.34998626667073579"/>
        <rFont val="Calibri"/>
        <family val="2"/>
        <scheme val="minor"/>
      </rPr>
      <t>0</t>
    </r>
    <r>
      <rPr>
        <b/>
        <sz val="11"/>
        <color theme="0" tint="-0.34998626667073579"/>
        <rFont val="Calibri"/>
        <family val="2"/>
        <scheme val="minor"/>
      </rPr>
      <t xml:space="preserve"> conversion (blue columns)</t>
    </r>
  </si>
  <si>
    <t>unscaled CAVI</t>
  </si>
  <si>
    <t>CAVI</t>
  </si>
  <si>
    <r>
      <t>CAVI</t>
    </r>
    <r>
      <rPr>
        <b/>
        <vertAlign val="subscript"/>
        <sz val="11"/>
        <color theme="1"/>
        <rFont val="Calibri"/>
        <family val="2"/>
        <scheme val="minor"/>
      </rPr>
      <t>0</t>
    </r>
  </si>
  <si>
    <t>Bart SPRONCK, Michal MESTANIK, Ingrid TONHAJZEROVA, Alexander JURKO, Isabella TAN, Mark BUTLIN, and Alberto P. AVOLIO</t>
  </si>
  <si>
    <r>
      <rPr>
        <i/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ref</t>
    </r>
    <r>
      <rPr>
        <sz val="11"/>
        <color theme="1"/>
        <rFont val="Calibri"/>
        <family val="2"/>
        <scheme val="minor"/>
      </rPr>
      <t xml:space="preserve"> [mmHg]:</t>
    </r>
  </si>
  <si>
    <r>
      <t>EASY CONVERSION OF CARDIO-ANKLE VASCULAR INDEX INTO CAVI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: INFLUENCE OF SCALE COEFFICIENTS</t>
    </r>
  </si>
  <si>
    <r>
      <t xml:space="preserve">Enter data in yellow columns below.
</t>
    </r>
    <r>
      <rPr>
        <sz val="11"/>
        <color theme="1"/>
        <rFont val="Calibri"/>
        <family val="2"/>
        <scheme val="minor"/>
      </rPr>
      <t xml:space="preserve">Optionally adjust </t>
    </r>
    <r>
      <rPr>
        <i/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ref</t>
    </r>
    <r>
      <rPr>
        <sz val="11"/>
        <color theme="1"/>
        <rFont val="Calibri"/>
        <family val="2"/>
        <scheme val="minor"/>
      </rPr>
      <t xml:space="preserve"> at the top center.</t>
    </r>
  </si>
  <si>
    <r>
      <rPr>
        <b/>
        <i/>
        <sz val="11"/>
        <color theme="1"/>
        <rFont val="Calibri"/>
        <family val="2"/>
        <scheme val="minor"/>
      </rPr>
      <t>P</t>
    </r>
    <r>
      <rPr>
        <b/>
        <vertAlign val="subscript"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 xml:space="preserve"> [mmHg]</t>
    </r>
  </si>
  <si>
    <r>
      <rPr>
        <b/>
        <i/>
        <sz val="11"/>
        <color theme="1"/>
        <rFont val="Calibri"/>
        <family val="2"/>
        <scheme val="minor"/>
      </rPr>
      <t>P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 [mmHg]</t>
    </r>
  </si>
  <si>
    <r>
      <t>Computed CAVI</t>
    </r>
    <r>
      <rPr>
        <b/>
        <u/>
        <vertAlign val="subscript"/>
        <sz val="11"/>
        <color rgb="FFFF0000"/>
        <rFont val="Calibri"/>
        <family val="2"/>
        <scheme val="minor"/>
      </rPr>
      <t>0</t>
    </r>
    <r>
      <rPr>
        <b/>
        <u/>
        <sz val="11"/>
        <color rgb="FFFF0000"/>
        <rFont val="Calibri"/>
        <family val="2"/>
        <scheme val="minor"/>
      </rPr>
      <t>s are in
green columns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</si>
</sst>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vertAlign val="subscript"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vertAlign val="subscript"/>
      <sz val="11"/>
      <color theme="0" tint="-0.34998626667073579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vertAlign val="subscript"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165" fontId="10" fillId="4" borderId="0" xfId="0" applyNumberFormat="1" applyFont="1" applyFill="1" applyBorder="1"/>
    <xf numFmtId="0" fontId="9" fillId="0" borderId="0" xfId="1" applyFill="1" applyBorder="1" applyAlignment="1"/>
    <xf numFmtId="0" fontId="2" fillId="3" borderId="0" xfId="0" applyFont="1" applyFill="1" applyBorder="1"/>
    <xf numFmtId="2" fontId="2" fillId="2" borderId="0" xfId="0" applyNumberFormat="1" applyFont="1" applyFill="1" applyBorder="1"/>
    <xf numFmtId="0" fontId="0" fillId="5" borderId="0" xfId="0" applyFill="1" applyBorder="1"/>
    <xf numFmtId="164" fontId="0" fillId="5" borderId="0" xfId="0" applyNumberFormat="1" applyFill="1" applyBorder="1"/>
    <xf numFmtId="0" fontId="0" fillId="0" borderId="0" xfId="0" applyFont="1" applyFill="1" applyBorder="1"/>
    <xf numFmtId="0" fontId="2" fillId="0" borderId="0" xfId="0" applyFont="1" applyFill="1" applyBorder="1"/>
    <xf numFmtId="0" fontId="9" fillId="3" borderId="0" xfId="1" applyFill="1" applyBorder="1" applyAlignment="1"/>
    <xf numFmtId="0" fontId="9" fillId="3" borderId="1" xfId="1" applyFill="1" applyBorder="1" applyAlignment="1"/>
    <xf numFmtId="0" fontId="9" fillId="3" borderId="2" xfId="1" applyFill="1" applyBorder="1" applyAlignment="1"/>
    <xf numFmtId="0" fontId="9" fillId="3" borderId="3" xfId="1" applyFill="1" applyBorder="1" applyAlignment="1"/>
    <xf numFmtId="0" fontId="2" fillId="3" borderId="0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 wrapText="1"/>
    </xf>
    <xf numFmtId="2" fontId="2" fillId="3" borderId="0" xfId="0" applyNumberFormat="1" applyFont="1" applyFill="1" applyBorder="1" applyAlignment="1">
      <alignment horizontal="right"/>
    </xf>
    <xf numFmtId="0" fontId="14" fillId="3" borderId="0" xfId="0" applyFont="1" applyFill="1" applyBorder="1" applyAlignment="1">
      <alignment horizontal="center"/>
    </xf>
    <xf numFmtId="0" fontId="0" fillId="0" borderId="0" xfId="0" applyFill="1" applyBorder="1"/>
    <xf numFmtId="165" fontId="10" fillId="0" borderId="0" xfId="0" applyNumberFormat="1" applyFont="1" applyFill="1" applyBorder="1"/>
    <xf numFmtId="0" fontId="11" fillId="3" borderId="0" xfId="0" applyFont="1" applyFill="1" applyBorder="1" applyAlignment="1">
      <alignment horizontal="center"/>
    </xf>
    <xf numFmtId="0" fontId="0" fillId="3" borderId="0" xfId="0" applyFont="1" applyFill="1" applyBorder="1"/>
    <xf numFmtId="2" fontId="2" fillId="3" borderId="0" xfId="0" applyNumberFormat="1" applyFont="1" applyFill="1" applyBorder="1" applyAlignment="1">
      <alignment horizontal="right" wrapText="1"/>
    </xf>
    <xf numFmtId="0" fontId="7" fillId="3" borderId="0" xfId="0" applyFont="1" applyFill="1" applyBorder="1" applyAlignment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/>
    <xf numFmtId="0" fontId="0" fillId="3" borderId="0" xfId="0" applyFont="1" applyFill="1" applyBorder="1" applyAlignment="1"/>
    <xf numFmtId="0" fontId="15" fillId="3" borderId="0" xfId="1" applyFont="1" applyFill="1" applyBorder="1" applyAlignment="1"/>
    <xf numFmtId="2" fontId="10" fillId="4" borderId="0" xfId="0" applyNumberFormat="1" applyFont="1" applyFill="1" applyBorder="1"/>
    <xf numFmtId="0" fontId="7" fillId="3" borderId="0" xfId="0" applyNumberFormat="1" applyFont="1" applyFill="1" applyBorder="1" applyAlignment="1"/>
    <xf numFmtId="0" fontId="0" fillId="3" borderId="0" xfId="0" applyNumberFormat="1" applyFill="1" applyBorder="1" applyAlignment="1">
      <alignment horizontal="left"/>
    </xf>
    <xf numFmtId="0" fontId="0" fillId="3" borderId="0" xfId="0" applyNumberFormat="1" applyFill="1" applyBorder="1" applyAlignment="1"/>
    <xf numFmtId="0" fontId="9" fillId="3" borderId="0" xfId="1" applyNumberFormat="1" applyFill="1" applyBorder="1" applyAlignment="1"/>
    <xf numFmtId="0" fontId="15" fillId="3" borderId="0" xfId="1" applyNumberFormat="1" applyFont="1" applyFill="1" applyBorder="1" applyAlignment="1"/>
    <xf numFmtId="0" fontId="0" fillId="3" borderId="0" xfId="1" applyNumberFormat="1" applyFont="1" applyFill="1" applyBorder="1" applyAlignment="1">
      <alignment horizontal="right"/>
    </xf>
    <xf numFmtId="0" fontId="15" fillId="5" borderId="5" xfId="1" applyNumberFormat="1" applyFont="1" applyFill="1" applyBorder="1" applyAlignment="1">
      <alignment horizontal="left"/>
    </xf>
    <xf numFmtId="0" fontId="11" fillId="3" borderId="0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right"/>
    </xf>
    <xf numFmtId="0" fontId="11" fillId="3" borderId="0" xfId="0" applyNumberFormat="1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/>
    <xf numFmtId="0" fontId="17" fillId="0" borderId="0" xfId="1" applyFont="1" applyFill="1" applyBorder="1" applyAlignment="1"/>
    <xf numFmtId="0" fontId="17" fillId="3" borderId="0" xfId="1" applyFont="1" applyFill="1" applyBorder="1" applyAlignment="1"/>
    <xf numFmtId="0" fontId="17" fillId="3" borderId="0" xfId="1" applyNumberFormat="1" applyFont="1" applyFill="1" applyBorder="1" applyAlignment="1"/>
    <xf numFmtId="0" fontId="17" fillId="0" borderId="0" xfId="1" applyNumberFormat="1" applyFont="1" applyFill="1" applyBorder="1" applyAlignment="1"/>
    <xf numFmtId="0" fontId="14" fillId="3" borderId="0" xfId="0" applyFont="1" applyFill="1" applyBorder="1" applyAlignment="1">
      <alignment horizontal="center" wrapText="1"/>
    </xf>
    <xf numFmtId="0" fontId="11" fillId="3" borderId="4" xfId="0" applyNumberFormat="1" applyFont="1" applyFill="1" applyBorder="1" applyAlignment="1">
      <alignment horizontal="center"/>
    </xf>
    <xf numFmtId="0" fontId="9" fillId="3" borderId="0" xfId="1" applyNumberFormat="1" applyFill="1" applyBorder="1" applyAlignment="1"/>
    <xf numFmtId="0" fontId="11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392044</xdr:colOff>
      <xdr:row>6</xdr:row>
      <xdr:rowOff>61067</xdr:rowOff>
    </xdr:from>
    <xdr:to>
      <xdr:col>16</xdr:col>
      <xdr:colOff>110436</xdr:colOff>
      <xdr:row>6</xdr:row>
      <xdr:rowOff>475199</xdr:rowOff>
    </xdr:to>
    <xdr:sp macro="" textlink="">
      <xdr:nvSpPr>
        <xdr:cNvPr id="2" name="Arrow: U-Turn 1">
          <a:extLst>
            <a:ext uri="{FF2B5EF4-FFF2-40B4-BE49-F238E27FC236}">
              <a16:creationId xmlns:a16="http://schemas.microsoft.com/office/drawing/2014/main" id="{0124CA25-307F-474F-A0FE-5B590B7F7BB6}"/>
            </a:ext>
          </a:extLst>
        </xdr:cNvPr>
        <xdr:cNvSpPr/>
      </xdr:nvSpPr>
      <xdr:spPr>
        <a:xfrm>
          <a:off x="2173779" y="1484214"/>
          <a:ext cx="7349598" cy="414132"/>
        </a:xfrm>
        <a:prstGeom prst="uturnArrow">
          <a:avLst>
            <a:gd name="adj1" fmla="val 25000"/>
            <a:gd name="adj2" fmla="val 25000"/>
            <a:gd name="adj3" fmla="val 25000"/>
            <a:gd name="adj4" fmla="val 43750"/>
            <a:gd name="adj5" fmla="val 10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rt.spronck@yale.ed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zoomScale="85" zoomScaleNormal="85" workbookViewId="0">
      <selection activeCell="Q20" sqref="Q20"/>
    </sheetView>
  </sheetViews>
  <sheetFormatPr defaultColWidth="8.81640625" defaultRowHeight="14.5" x14ac:dyDescent="0.35"/>
  <cols>
    <col min="1" max="1" width="1.54296875" style="1" customWidth="1"/>
    <col min="2" max="6" width="12.54296875" style="6" customWidth="1"/>
    <col min="7" max="7" width="1.54296875" style="19" customWidth="1"/>
    <col min="8" max="9" width="8.54296875" style="2" customWidth="1"/>
    <col min="10" max="10" width="12.54296875" style="29" customWidth="1"/>
    <col min="11" max="11" width="1.54296875" style="20" customWidth="1"/>
    <col min="12" max="13" width="8.54296875" style="2" customWidth="1"/>
    <col min="14" max="14" width="12.54296875" style="29" customWidth="1"/>
    <col min="15" max="15" width="1.54296875" style="20" customWidth="1"/>
    <col min="16" max="17" width="12.54296875" style="5" customWidth="1"/>
    <col min="18" max="18" width="1.54296875" style="41" customWidth="1"/>
    <col min="19" max="19" width="30.54296875" style="6" customWidth="1"/>
    <col min="20" max="16384" width="8.81640625" style="1"/>
  </cols>
  <sheetData>
    <row r="1" spans="1:19" s="24" customFormat="1" ht="32.5" x14ac:dyDescent="0.85">
      <c r="A1" s="24" t="s">
        <v>5</v>
      </c>
      <c r="H1" s="30"/>
      <c r="I1" s="30"/>
      <c r="J1" s="30"/>
      <c r="K1" s="30"/>
      <c r="L1" s="30"/>
      <c r="M1" s="30"/>
      <c r="N1" s="30"/>
    </row>
    <row r="2" spans="1:19" s="25" customFormat="1" x14ac:dyDescent="0.35">
      <c r="A2" s="25" t="s">
        <v>7</v>
      </c>
      <c r="H2" s="31"/>
      <c r="I2" s="31"/>
      <c r="J2" s="31"/>
      <c r="K2" s="31"/>
      <c r="L2" s="31"/>
      <c r="M2" s="31"/>
      <c r="N2" s="31"/>
    </row>
    <row r="3" spans="1:19" s="25" customFormat="1" ht="16.5" x14ac:dyDescent="0.45">
      <c r="A3" s="25" t="s">
        <v>16</v>
      </c>
      <c r="H3" s="31"/>
      <c r="I3" s="31"/>
      <c r="J3" s="31"/>
      <c r="K3" s="31"/>
      <c r="L3" s="31"/>
      <c r="M3" s="31"/>
      <c r="N3" s="31"/>
    </row>
    <row r="4" spans="1:19" s="26" customFormat="1" x14ac:dyDescent="0.35">
      <c r="A4" s="27" t="s">
        <v>14</v>
      </c>
      <c r="H4" s="32"/>
      <c r="I4" s="32"/>
      <c r="J4" s="32"/>
      <c r="K4" s="32"/>
      <c r="L4" s="32"/>
      <c r="M4" s="32"/>
      <c r="N4" s="32"/>
    </row>
    <row r="5" spans="1:19" s="10" customFormat="1" x14ac:dyDescent="0.35">
      <c r="A5" s="10" t="s">
        <v>6</v>
      </c>
      <c r="H5" s="33"/>
      <c r="I5" s="33"/>
      <c r="J5" s="33"/>
      <c r="K5" s="33"/>
      <c r="L5" s="33"/>
      <c r="M5" s="33"/>
      <c r="N5" s="33"/>
    </row>
    <row r="6" spans="1:19" s="28" customFormat="1" ht="16.5" x14ac:dyDescent="0.45">
      <c r="H6" s="34"/>
      <c r="I6" s="35" t="s">
        <v>15</v>
      </c>
      <c r="J6" s="36">
        <v>100</v>
      </c>
      <c r="K6" s="34"/>
      <c r="L6" s="34"/>
      <c r="M6" s="34"/>
      <c r="N6" s="34"/>
    </row>
    <row r="7" spans="1:19" s="42" customFormat="1" ht="38.15" customHeight="1" thickBot="1" x14ac:dyDescent="0.4">
      <c r="B7" s="43"/>
      <c r="C7" s="43"/>
      <c r="D7" s="43"/>
      <c r="E7" s="43"/>
      <c r="F7" s="43"/>
      <c r="H7" s="44"/>
      <c r="I7" s="44"/>
      <c r="J7" s="44"/>
      <c r="K7" s="45"/>
      <c r="L7" s="44"/>
      <c r="M7" s="44"/>
      <c r="N7" s="44"/>
      <c r="P7" s="43"/>
      <c r="Q7" s="43"/>
      <c r="R7" s="43"/>
      <c r="S7" s="43"/>
    </row>
    <row r="8" spans="1:19" s="3" customFormat="1" ht="6" customHeight="1" thickTop="1" x14ac:dyDescent="0.35">
      <c r="A8" s="10"/>
      <c r="B8" s="11"/>
      <c r="C8" s="12"/>
      <c r="D8" s="12"/>
      <c r="E8" s="12"/>
      <c r="F8" s="13"/>
      <c r="G8" s="10"/>
      <c r="H8" s="48"/>
      <c r="I8" s="48"/>
      <c r="J8" s="48"/>
      <c r="K8" s="33"/>
      <c r="L8" s="33"/>
      <c r="M8" s="33"/>
      <c r="N8" s="33"/>
      <c r="O8" s="10"/>
      <c r="P8" s="11"/>
      <c r="Q8" s="13"/>
      <c r="R8" s="10"/>
      <c r="S8" s="10"/>
    </row>
    <row r="9" spans="1:19" s="3" customFormat="1" ht="7.5" customHeight="1" x14ac:dyDescent="0.35">
      <c r="A9" s="10"/>
      <c r="B9" s="10"/>
      <c r="C9" s="10"/>
      <c r="D9" s="10"/>
      <c r="E9" s="10"/>
      <c r="F9" s="10"/>
      <c r="G9" s="10"/>
      <c r="H9" s="48"/>
      <c r="I9" s="48"/>
      <c r="J9" s="48"/>
      <c r="K9" s="33"/>
      <c r="L9" s="33"/>
      <c r="M9" s="33"/>
      <c r="N9" s="33"/>
      <c r="O9" s="10"/>
      <c r="P9" s="10"/>
      <c r="Q9" s="10"/>
      <c r="R9" s="10"/>
      <c r="S9" s="10"/>
    </row>
    <row r="10" spans="1:19" s="8" customFormat="1" ht="33.75" customHeight="1" x14ac:dyDescent="0.45">
      <c r="A10" s="22"/>
      <c r="B10" s="46" t="s">
        <v>17</v>
      </c>
      <c r="C10" s="46"/>
      <c r="D10" s="46"/>
      <c r="E10" s="46"/>
      <c r="F10" s="46"/>
      <c r="G10" s="18"/>
      <c r="H10" s="49" t="s">
        <v>10</v>
      </c>
      <c r="I10" s="49"/>
      <c r="J10" s="49"/>
      <c r="K10" s="49"/>
      <c r="L10" s="49"/>
      <c r="M10" s="49"/>
      <c r="N10" s="49"/>
      <c r="O10" s="21"/>
      <c r="P10" s="50" t="s">
        <v>20</v>
      </c>
      <c r="Q10" s="46"/>
      <c r="R10" s="40"/>
      <c r="S10" s="22"/>
    </row>
    <row r="11" spans="1:19" s="8" customFormat="1" ht="15" thickBot="1" x14ac:dyDescent="0.4">
      <c r="A11" s="22"/>
      <c r="B11" s="15"/>
      <c r="C11" s="14" t="s">
        <v>8</v>
      </c>
      <c r="D11" s="15" t="s">
        <v>9</v>
      </c>
      <c r="E11" s="15"/>
      <c r="F11" s="15"/>
      <c r="G11" s="15"/>
      <c r="H11" s="47" t="s">
        <v>8</v>
      </c>
      <c r="I11" s="47"/>
      <c r="J11" s="47"/>
      <c r="K11" s="37"/>
      <c r="L11" s="47" t="s">
        <v>9</v>
      </c>
      <c r="M11" s="47"/>
      <c r="N11" s="47"/>
      <c r="O11" s="21"/>
      <c r="P11" s="23" t="s">
        <v>8</v>
      </c>
      <c r="Q11" s="14" t="s">
        <v>9</v>
      </c>
      <c r="R11" s="14"/>
      <c r="S11" s="22"/>
    </row>
    <row r="12" spans="1:19" s="9" customFormat="1" ht="15" customHeight="1" x14ac:dyDescent="0.45">
      <c r="A12" s="4"/>
      <c r="B12" s="15" t="s">
        <v>0</v>
      </c>
      <c r="C12" s="14" t="s">
        <v>12</v>
      </c>
      <c r="D12" s="14" t="s">
        <v>12</v>
      </c>
      <c r="E12" s="15" t="s">
        <v>18</v>
      </c>
      <c r="F12" s="15" t="s">
        <v>19</v>
      </c>
      <c r="G12" s="15"/>
      <c r="H12" s="38" t="s">
        <v>3</v>
      </c>
      <c r="I12" s="38" t="s">
        <v>4</v>
      </c>
      <c r="J12" s="39" t="s">
        <v>11</v>
      </c>
      <c r="K12" s="39"/>
      <c r="L12" s="38" t="s">
        <v>3</v>
      </c>
      <c r="M12" s="38" t="s">
        <v>4</v>
      </c>
      <c r="N12" s="39" t="s">
        <v>11</v>
      </c>
      <c r="O12" s="16"/>
      <c r="P12" s="17" t="s">
        <v>13</v>
      </c>
      <c r="Q12" s="17" t="s">
        <v>13</v>
      </c>
      <c r="R12" s="17"/>
      <c r="S12" s="4" t="s">
        <v>1</v>
      </c>
    </row>
    <row r="13" spans="1:19" x14ac:dyDescent="0.35">
      <c r="B13" s="6">
        <v>1</v>
      </c>
      <c r="C13" s="7">
        <v>6</v>
      </c>
      <c r="D13" s="7">
        <v>7</v>
      </c>
      <c r="E13" s="6">
        <v>120</v>
      </c>
      <c r="F13" s="6">
        <v>80</v>
      </c>
      <c r="H13" s="2">
        <f>IF(ISBLANK($C13),"",IF($C13&lt;6.938,0.85,IF($C13&lt;8.892,0.658,0.432)))</f>
        <v>0.85</v>
      </c>
      <c r="I13" s="2">
        <f>IF(ISBLANK($C13),"",IF($C13&lt;6.938,0.695,IF($C13&lt;8.892,2.103,4.441)))</f>
        <v>0.69499999999999995</v>
      </c>
      <c r="J13" s="29">
        <f>IF(ISBLANK($C13),"",($C13-$I13)/$H13)</f>
        <v>6.2411764705882353</v>
      </c>
      <c r="L13" s="2">
        <f>IF(ISBLANK($D13),"",IF($D13&lt;6.938,0.85,IF($D13&lt;8.892,0.658,0.432)))</f>
        <v>0.65800000000000003</v>
      </c>
      <c r="M13" s="2">
        <f>IF(ISBLANK($D13),"",IF($D13&lt;6.938,0.695,IF($D13&lt;8.892,2.103,4.441)))</f>
        <v>2.1030000000000002</v>
      </c>
      <c r="N13" s="29">
        <f>IF(ISBLANK($D13),"",($D13-$M13)/$L13)</f>
        <v>7.4422492401215807</v>
      </c>
      <c r="P13" s="5">
        <f>IF(OR(ISBLANK($C13),ISBLANK($E13),ISBLANK($F13)),"",$J13*(($E13/$F13)-1)/LN($E13/$F13) - LN($F13/$J$6))</f>
        <v>7.9194611206712509</v>
      </c>
      <c r="Q13" s="5">
        <f>IF(OR(ISBLANK($D13),ISBLANK($E13),ISBLANK($F13)),"",$N13*(($E13/$F13)-1)/LN($E13/$F13) - LN($F13/$J$6))</f>
        <v>9.4005660857043196</v>
      </c>
      <c r="S13" s="6" t="s">
        <v>2</v>
      </c>
    </row>
    <row r="14" spans="1:19" x14ac:dyDescent="0.35">
      <c r="B14" s="6">
        <v>2</v>
      </c>
      <c r="H14" s="2" t="str">
        <f t="shared" ref="H14:H17" si="0">IF(ISBLANK($C14),"",IF($C14&lt;6.938,0.85,IF($C14&lt;8.892,0.658,0.432)))</f>
        <v/>
      </c>
      <c r="I14" s="2" t="str">
        <f t="shared" ref="I14:I17" si="1">IF(ISBLANK($C14),"",IF($C14&lt;6.938,0.695,IF($C14&lt;8.892,2.103,4.441)))</f>
        <v/>
      </c>
      <c r="J14" s="29" t="str">
        <f t="shared" ref="J14:J17" si="2">IF(ISBLANK($C14),"",($C14-$I14)/$H14)</f>
        <v/>
      </c>
      <c r="L14" s="2" t="str">
        <f t="shared" ref="L14:L17" si="3">IF(ISBLANK($D14),"",IF($D14&lt;6.938,0.85,IF($D14&lt;8.892,0.658,0.432)))</f>
        <v/>
      </c>
      <c r="M14" s="2" t="str">
        <f t="shared" ref="M14:M17" si="4">IF(ISBLANK($D14),"",IF($D14&lt;6.938,0.695,IF($D14&lt;8.892,2.103,4.441)))</f>
        <v/>
      </c>
      <c r="N14" s="29" t="str">
        <f t="shared" ref="N14:N17" si="5">IF(ISBLANK($D14),"",($D14-$M14)/$L14)</f>
        <v/>
      </c>
      <c r="P14" s="5" t="str">
        <f t="shared" ref="P14:P17" si="6">IF(OR(ISBLANK($C14),ISBLANK($E14),ISBLANK($F14)),"",$J14*(($E14/$F14)-1)/LN($E14/$F14) - LN($F14/$J$6))</f>
        <v/>
      </c>
      <c r="Q14" s="5" t="str">
        <f t="shared" ref="Q14:Q17" si="7">IF(OR(ISBLANK($D14),ISBLANK($E14),ISBLANK($F14)),"",$N14*(($E14/$F14)-1)/LN($E14/$F14) - LN($F14/$J$6))</f>
        <v/>
      </c>
    </row>
    <row r="15" spans="1:19" x14ac:dyDescent="0.35">
      <c r="B15" s="6">
        <v>3</v>
      </c>
      <c r="H15" s="2" t="str">
        <f t="shared" si="0"/>
        <v/>
      </c>
      <c r="I15" s="2" t="str">
        <f t="shared" si="1"/>
        <v/>
      </c>
      <c r="J15" s="29" t="str">
        <f t="shared" si="2"/>
        <v/>
      </c>
      <c r="L15" s="2" t="str">
        <f t="shared" si="3"/>
        <v/>
      </c>
      <c r="M15" s="2" t="str">
        <f t="shared" si="4"/>
        <v/>
      </c>
      <c r="N15" s="29" t="str">
        <f t="shared" si="5"/>
        <v/>
      </c>
      <c r="P15" s="5" t="str">
        <f t="shared" si="6"/>
        <v/>
      </c>
      <c r="Q15" s="5" t="str">
        <f t="shared" si="7"/>
        <v/>
      </c>
    </row>
    <row r="16" spans="1:19" x14ac:dyDescent="0.35">
      <c r="B16" s="6">
        <v>4</v>
      </c>
      <c r="H16" s="2" t="str">
        <f t="shared" si="0"/>
        <v/>
      </c>
      <c r="I16" s="2" t="str">
        <f t="shared" si="1"/>
        <v/>
      </c>
      <c r="J16" s="29" t="str">
        <f t="shared" si="2"/>
        <v/>
      </c>
      <c r="L16" s="2" t="str">
        <f t="shared" si="3"/>
        <v/>
      </c>
      <c r="M16" s="2" t="str">
        <f t="shared" si="4"/>
        <v/>
      </c>
      <c r="N16" s="29" t="str">
        <f t="shared" si="5"/>
        <v/>
      </c>
      <c r="P16" s="5" t="str">
        <f t="shared" si="6"/>
        <v/>
      </c>
      <c r="Q16" s="5" t="str">
        <f t="shared" si="7"/>
        <v/>
      </c>
    </row>
    <row r="17" spans="2:17" x14ac:dyDescent="0.35">
      <c r="B17" s="6">
        <v>5</v>
      </c>
      <c r="H17" s="2" t="str">
        <f t="shared" si="0"/>
        <v/>
      </c>
      <c r="I17" s="2" t="str">
        <f t="shared" si="1"/>
        <v/>
      </c>
      <c r="J17" s="29" t="str">
        <f t="shared" si="2"/>
        <v/>
      </c>
      <c r="L17" s="2" t="str">
        <f t="shared" si="3"/>
        <v/>
      </c>
      <c r="M17" s="2" t="str">
        <f t="shared" si="4"/>
        <v/>
      </c>
      <c r="N17" s="29" t="str">
        <f t="shared" si="5"/>
        <v/>
      </c>
      <c r="P17" s="5" t="str">
        <f t="shared" si="6"/>
        <v/>
      </c>
      <c r="Q17" s="5" t="str">
        <f t="shared" si="7"/>
        <v/>
      </c>
    </row>
  </sheetData>
  <mergeCells count="7">
    <mergeCell ref="B10:F10"/>
    <mergeCell ref="P10:Q10"/>
    <mergeCell ref="H11:J11"/>
    <mergeCell ref="L11:N11"/>
    <mergeCell ref="H8:I9"/>
    <mergeCell ref="J8:J9"/>
    <mergeCell ref="H10:N10"/>
  </mergeCells>
  <hyperlinks>
    <hyperlink ref="A5" r:id="rId1" xr:uid="{71DC45DE-79BC-45DA-8AE8-54E1A87E9890}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Conversion of CAVI to CAVI0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</dc:creator>
  <cp:lastModifiedBy>Bart</cp:lastModifiedBy>
  <dcterms:created xsi:type="dcterms:W3CDTF">2017-02-02T06:12:16Z</dcterms:created>
  <dcterms:modified xsi:type="dcterms:W3CDTF">2019-05-20T14:11:49Z</dcterms:modified>
</cp:coreProperties>
</file>