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80" windowWidth="23720" windowHeight="14980"/>
  </bookViews>
  <sheets>
    <sheet name="Data Entry" sheetId="1" r:id="rId1"/>
    <sheet name="Averages" sheetId="4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" i="1" l="1"/>
  <c r="AN2" i="1"/>
  <c r="AM2" i="1"/>
  <c r="AL9" i="1"/>
  <c r="AO6" i="1"/>
  <c r="AP6" i="1"/>
  <c r="AJ6" i="1"/>
  <c r="AO10" i="1"/>
  <c r="AP10" i="1"/>
  <c r="AJ10" i="1"/>
  <c r="AO12" i="1"/>
  <c r="AP12" i="1"/>
  <c r="AJ12" i="1"/>
  <c r="AO13" i="1"/>
  <c r="AP13" i="1"/>
  <c r="AJ13" i="1"/>
  <c r="AK2" i="1"/>
  <c r="AP14" i="1"/>
  <c r="AO14" i="1"/>
  <c r="AJ14" i="1"/>
  <c r="AN14" i="1"/>
  <c r="AK14" i="1"/>
  <c r="AM14" i="1"/>
  <c r="AL14" i="1"/>
  <c r="AK13" i="1"/>
  <c r="AN13" i="1"/>
  <c r="AM13" i="1"/>
  <c r="AL13" i="1"/>
  <c r="AK12" i="1"/>
  <c r="AN12" i="1"/>
  <c r="AM12" i="1"/>
  <c r="AK11" i="1"/>
  <c r="AL2" i="1"/>
  <c r="AP11" i="1"/>
  <c r="AO11" i="1"/>
  <c r="AN11" i="1"/>
  <c r="AM11" i="1"/>
  <c r="AL11" i="1"/>
  <c r="AJ11" i="1"/>
  <c r="AN4" i="1"/>
  <c r="AN5" i="1"/>
  <c r="AN6" i="1"/>
  <c r="AN7" i="1"/>
  <c r="AN8" i="1"/>
  <c r="AN9" i="1"/>
  <c r="AN10" i="1"/>
  <c r="AM3" i="1"/>
  <c r="AM4" i="1"/>
  <c r="AM5" i="1"/>
  <c r="AM6" i="1"/>
  <c r="AM7" i="1"/>
  <c r="AM8" i="1"/>
  <c r="AM9" i="1"/>
  <c r="AM10" i="1"/>
  <c r="AL3" i="1"/>
  <c r="AL4" i="1"/>
  <c r="AL5" i="1"/>
  <c r="AL6" i="1"/>
  <c r="AL7" i="1"/>
  <c r="AL8" i="1"/>
  <c r="AL10" i="1"/>
  <c r="AR2" i="1"/>
  <c r="AK3" i="1"/>
  <c r="AK4" i="1"/>
  <c r="AK5" i="1"/>
  <c r="AK6" i="1"/>
  <c r="AK7" i="1"/>
  <c r="AK8" i="1"/>
  <c r="AK9" i="1"/>
  <c r="AK10" i="1"/>
  <c r="AO3" i="1"/>
  <c r="AO4" i="1"/>
  <c r="AO5" i="1"/>
  <c r="AO7" i="1"/>
  <c r="AO8" i="1"/>
  <c r="AO9" i="1"/>
  <c r="AO2" i="1"/>
  <c r="AP9" i="1"/>
  <c r="AJ9" i="1"/>
  <c r="AQ2" i="1"/>
  <c r="AS2" i="1"/>
  <c r="AT2" i="1"/>
  <c r="F2" i="4"/>
  <c r="AP8" i="1"/>
  <c r="AJ8" i="1"/>
  <c r="AP7" i="1"/>
  <c r="AJ7" i="1"/>
  <c r="AP5" i="1"/>
  <c r="AJ5" i="1"/>
  <c r="AP4" i="1"/>
  <c r="AJ4" i="1"/>
  <c r="AP3" i="1"/>
  <c r="AJ3" i="1"/>
  <c r="AP2" i="1"/>
  <c r="AJ2" i="1"/>
  <c r="E2" i="4"/>
  <c r="D2" i="4"/>
  <c r="C2" i="4"/>
</calcChain>
</file>

<file path=xl/sharedStrings.xml><?xml version="1.0" encoding="utf-8"?>
<sst xmlns="http://schemas.openxmlformats.org/spreadsheetml/2006/main" count="66" uniqueCount="63">
  <si>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</si>
  <si>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</si>
  <si>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</si>
  <si>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</si>
  <si>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</si>
  <si>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</si>
  <si>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</si>
  <si>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</si>
  <si>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</si>
  <si>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</si>
  <si>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</si>
  <si>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</si>
  <si>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</si>
  <si>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</si>
  <si>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</si>
  <si>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</si>
  <si>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</si>
  <si>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</si>
  <si>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</si>
  <si>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</si>
  <si>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</si>
  <si>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</si>
  <si>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</si>
  <si>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</si>
  <si>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</si>
  <si>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</si>
  <si>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</si>
  <si>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</si>
  <si>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</si>
  <si>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</si>
  <si>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</si>
  <si>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</si>
  <si>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</si>
  <si>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Relationship Score</t>
  </si>
  <si>
    <t>Name</t>
  </si>
  <si>
    <t>ID</t>
  </si>
  <si>
    <t>Cooperation Score</t>
  </si>
  <si>
    <t>Access Coordination Score</t>
  </si>
  <si>
    <t>Max Value</t>
  </si>
  <si>
    <t>Average Relationship Score</t>
  </si>
  <si>
    <t>Average Cooperation Score</t>
  </si>
  <si>
    <t>Average Access Coordination Score</t>
  </si>
  <si>
    <t>Average Homeless Specific Score</t>
  </si>
  <si>
    <t>Homeless Specific Score</t>
  </si>
  <si>
    <t xml:space="preserve">Min Value </t>
  </si>
  <si>
    <t xml:space="preserve">Average Relationship Score </t>
  </si>
  <si>
    <t>Any Invalid Values  Entered?</t>
  </si>
  <si>
    <t>Date</t>
  </si>
  <si>
    <t>PCQ-H 33 Overall Average Scores for Site Number___</t>
  </si>
  <si>
    <t>Site No. 1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</si>
  <si>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</si>
  <si>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</si>
  <si>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</si>
  <si>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</si>
  <si>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</si>
  <si>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</si>
  <si>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</si>
  <si>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</si>
  <si>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</si>
  <si>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</si>
  <si>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</si>
  <si>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example 12</t>
  </si>
  <si>
    <t>example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</si>
</sst>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6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0</xdr:row>
      <xdr:rowOff>0</xdr:rowOff>
    </xdr:from>
    <xdr:to>
      <xdr:col>35</xdr:col>
      <xdr:colOff>1419225</xdr:colOff>
      <xdr:row>0</xdr:row>
      <xdr:rowOff>971550</xdr:rowOff>
    </xdr:to>
    <xdr:sp macro="" textlink="">
      <xdr:nvSpPr>
        <xdr:cNvPr id="4" name="TextBox 3"/>
        <xdr:cNvSpPr txBox="1"/>
      </xdr:nvSpPr>
      <xdr:spPr>
        <a:xfrm>
          <a:off x="21383625" y="0"/>
          <a:ext cx="1381125" cy="9715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solidFill>
                <a:sysClr val="windowText" lastClr="000000"/>
              </a:solidFill>
            </a:rPr>
            <a:t>Check Your</a:t>
          </a:r>
          <a:r>
            <a:rPr lang="en-US" sz="1200" b="1" i="1" baseline="0">
              <a:solidFill>
                <a:sysClr val="windowText" lastClr="000000"/>
              </a:solidFill>
            </a:rPr>
            <a:t> Data Entry for Errors</a:t>
          </a:r>
        </a:p>
      </xdr:txBody>
    </xdr:sp>
    <xdr:clientData/>
  </xdr:twoCellAnchor>
  <xdr:oneCellAnchor>
    <xdr:from>
      <xdr:col>0</xdr:col>
      <xdr:colOff>19050</xdr:colOff>
      <xdr:row>0</xdr:row>
      <xdr:rowOff>0</xdr:rowOff>
    </xdr:from>
    <xdr:ext cx="10953750" cy="1323976"/>
    <xdr:sp macro="" textlink="">
      <xdr:nvSpPr>
        <xdr:cNvPr id="3" name="TextBox 2"/>
        <xdr:cNvSpPr txBox="1"/>
      </xdr:nvSpPr>
      <xdr:spPr>
        <a:xfrm>
          <a:off x="19050" y="0"/>
          <a:ext cx="10953750" cy="1323976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en-US" sz="1600" b="1"/>
            <a:t>Instructions: For</a:t>
          </a:r>
          <a:r>
            <a:rPr lang="en-US" sz="1600" b="1" baseline="0"/>
            <a:t> each question listed, enter a response value of 1,2, 3, or 4 as indicated from patient survey.   If survey response value is missing or "I don't know" </a:t>
          </a:r>
          <a:r>
            <a:rPr lang="en-US" sz="1600" b="1" u="sng" baseline="0"/>
            <a:t>then leave blank</a:t>
          </a:r>
          <a:r>
            <a:rPr lang="en-US" sz="1600" b="1" baseline="0"/>
            <a:t>.  After entering response values, pull down scoring cells to  activate formulas.</a:t>
          </a:r>
        </a:p>
        <a:p>
          <a:r>
            <a:rPr lang="en-US" sz="1600" b="1" baseline="0"/>
            <a:t>Note:  Any response values entered other than 1, 2, 3 or 4 will result in calculation errors</a:t>
          </a:r>
          <a:r>
            <a:rPr lang="en-US" sz="1100" baseline="0"/>
            <a:t>.</a:t>
          </a:r>
          <a:endParaRPr lang="en-US" sz="1100"/>
        </a:p>
      </xdr:txBody>
    </xdr:sp>
    <xdr:clientData/>
  </xdr:oneCellAnchor>
  <xdr:twoCellAnchor>
    <xdr:from>
      <xdr:col>35</xdr:col>
      <xdr:colOff>503928</xdr:colOff>
      <xdr:row>0</xdr:row>
      <xdr:rowOff>536200</xdr:rowOff>
    </xdr:from>
    <xdr:to>
      <xdr:col>35</xdr:col>
      <xdr:colOff>949654</xdr:colOff>
      <xdr:row>0</xdr:row>
      <xdr:rowOff>1070618</xdr:rowOff>
    </xdr:to>
    <xdr:sp macro="" textlink="">
      <xdr:nvSpPr>
        <xdr:cNvPr id="5" name="Down Arrow 4"/>
        <xdr:cNvSpPr/>
      </xdr:nvSpPr>
      <xdr:spPr>
        <a:xfrm>
          <a:off x="21849453" y="536200"/>
          <a:ext cx="445726" cy="534418"/>
        </a:xfrm>
        <a:prstGeom prst="downArrow">
          <a:avLst>
            <a:gd name="adj1" fmla="val 12099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18</xdr:col>
      <xdr:colOff>19050</xdr:colOff>
      <xdr:row>0</xdr:row>
      <xdr:rowOff>28575</xdr:rowOff>
    </xdr:from>
    <xdr:ext cx="10334625" cy="1276350"/>
    <xdr:sp macro="" textlink="">
      <xdr:nvSpPr>
        <xdr:cNvPr id="7" name="TextBox 6"/>
        <xdr:cNvSpPr txBox="1"/>
      </xdr:nvSpPr>
      <xdr:spPr>
        <a:xfrm>
          <a:off x="10991850" y="28575"/>
          <a:ext cx="10334625" cy="12763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sz="3600"/>
            <a:t>PCQ-H 33 Scoring Calculator 1.0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</xdr:colOff>
      <xdr:row>0</xdr:row>
      <xdr:rowOff>9524</xdr:rowOff>
    </xdr:from>
    <xdr:ext cx="2447924" cy="1352551"/>
    <xdr:sp macro="" textlink="">
      <xdr:nvSpPr>
        <xdr:cNvPr id="2" name="TextBox 1"/>
        <xdr:cNvSpPr txBox="1"/>
      </xdr:nvSpPr>
      <xdr:spPr>
        <a:xfrm>
          <a:off x="7162801" y="9524"/>
          <a:ext cx="2447924" cy="1352551"/>
        </a:xfrm>
        <a:prstGeom prst="rect">
          <a:avLst/>
        </a:prstGeom>
        <a:solidFill>
          <a:schemeClr val="accent2"/>
        </a:solidFill>
        <a:ln cmpd="sng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sz="1600" b="0">
              <a:ln>
                <a:solidFill>
                  <a:schemeClr val="tx1"/>
                </a:solidFill>
              </a:ln>
            </a:rPr>
            <a:t>PCQ-H</a:t>
          </a:r>
          <a:r>
            <a:rPr lang="en-US" sz="1600" b="1"/>
            <a:t> </a:t>
          </a:r>
          <a:r>
            <a:rPr lang="en-US" sz="1800" b="1"/>
            <a:t>33 Calculator</a:t>
          </a:r>
          <a:r>
            <a:rPr lang="en-US" sz="1800" b="1" baseline="0"/>
            <a:t> 1.0</a:t>
          </a:r>
          <a:endParaRPr lang="en-US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workbookViewId="0">
      <pane ySplit="1" topLeftCell="A2" activePane="bottomLeft" state="frozen"/>
      <selection pane="bottomLeft" activeCell="B17" sqref="B17"/>
    </sheetView>
  </sheetViews>
  <sheetFormatPr baseColWidth="10" defaultColWidth="8.83203125" defaultRowHeight="14" x14ac:dyDescent="0"/>
  <cols>
    <col min="35" max="35" width="9.33203125" customWidth="1"/>
    <col min="36" max="36" width="22.6640625" customWidth="1"/>
    <col min="37" max="37" width="17.6640625" style="25" customWidth="1"/>
    <col min="38" max="38" width="17.5" style="24" customWidth="1"/>
    <col min="39" max="39" width="17.6640625" style="24" customWidth="1"/>
    <col min="40" max="40" width="15.5" style="24" customWidth="1"/>
    <col min="41" max="41" width="8.6640625" style="24" customWidth="1"/>
    <col min="42" max="42" width="8.83203125" style="23"/>
    <col min="43" max="43" width="17" style="25" customWidth="1"/>
    <col min="44" max="44" width="16.5" style="25" customWidth="1"/>
    <col min="45" max="45" width="17.5" style="25" customWidth="1"/>
    <col min="46" max="46" width="14.33203125" style="25" customWidth="1"/>
  </cols>
  <sheetData>
    <row r="1" spans="1:46" ht="138.75" customHeight="1" thickTop="1" thickBot="1">
      <c r="A1" s="15" t="s">
        <v>34</v>
      </c>
      <c r="B1" s="15" t="s">
        <v>35</v>
      </c>
      <c r="C1" s="16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6" t="s">
        <v>20</v>
      </c>
      <c r="X1" s="16" t="s">
        <v>21</v>
      </c>
      <c r="Y1" s="16" t="s">
        <v>22</v>
      </c>
      <c r="Z1" s="16" t="s">
        <v>23</v>
      </c>
      <c r="AA1" s="16" t="s">
        <v>24</v>
      </c>
      <c r="AB1" s="16" t="s">
        <v>25</v>
      </c>
      <c r="AC1" s="16" t="s">
        <v>26</v>
      </c>
      <c r="AD1" s="16" t="s">
        <v>27</v>
      </c>
      <c r="AE1" s="16" t="s">
        <v>28</v>
      </c>
      <c r="AF1" s="16" t="s">
        <v>29</v>
      </c>
      <c r="AG1" s="16" t="s">
        <v>30</v>
      </c>
      <c r="AH1" s="16" t="s">
        <v>31</v>
      </c>
      <c r="AI1" s="16" t="s">
        <v>32</v>
      </c>
      <c r="AJ1" s="17" t="s">
        <v>46</v>
      </c>
      <c r="AK1" s="20" t="s">
        <v>33</v>
      </c>
      <c r="AL1" s="20" t="s">
        <v>36</v>
      </c>
      <c r="AM1" s="20" t="s">
        <v>37</v>
      </c>
      <c r="AN1" s="20" t="s">
        <v>43</v>
      </c>
      <c r="AO1" s="21" t="s">
        <v>44</v>
      </c>
      <c r="AP1" s="21" t="s">
        <v>38</v>
      </c>
      <c r="AQ1" s="22" t="s">
        <v>39</v>
      </c>
      <c r="AR1" s="22" t="s">
        <v>40</v>
      </c>
      <c r="AS1" s="22" t="s">
        <v>41</v>
      </c>
      <c r="AT1" s="22" t="s">
        <v>42</v>
      </c>
    </row>
    <row r="2" spans="1:46" ht="15" thickTop="1">
      <c r="A2" s="18" t="s">
        <v>50</v>
      </c>
      <c r="B2" s="18">
        <v>1</v>
      </c>
      <c r="C2" s="18">
        <v>1</v>
      </c>
      <c r="D2" s="18">
        <v>3</v>
      </c>
      <c r="E2" s="18">
        <v>4</v>
      </c>
      <c r="F2" s="18">
        <v>2</v>
      </c>
      <c r="G2" s="18"/>
      <c r="H2" s="18">
        <v>3</v>
      </c>
      <c r="I2" s="18">
        <v>4</v>
      </c>
      <c r="J2" s="18">
        <v>4</v>
      </c>
      <c r="K2" s="18">
        <v>3</v>
      </c>
      <c r="L2" s="18">
        <v>3</v>
      </c>
      <c r="M2" s="18">
        <v>3</v>
      </c>
      <c r="N2" s="18">
        <v>4</v>
      </c>
      <c r="O2" s="18">
        <v>3</v>
      </c>
      <c r="P2" s="18">
        <v>4</v>
      </c>
      <c r="Q2" s="18">
        <v>3</v>
      </c>
      <c r="R2" s="18">
        <v>4</v>
      </c>
      <c r="S2" s="18">
        <v>3</v>
      </c>
      <c r="T2" s="18">
        <v>4</v>
      </c>
      <c r="U2" s="18">
        <v>4</v>
      </c>
      <c r="V2" s="18">
        <v>3</v>
      </c>
      <c r="W2" s="18">
        <v>3</v>
      </c>
      <c r="X2" s="18">
        <v>3</v>
      </c>
      <c r="Y2" s="18">
        <v>3</v>
      </c>
      <c r="Z2" s="18">
        <v>3</v>
      </c>
      <c r="AA2" s="18">
        <v>4</v>
      </c>
      <c r="AB2" s="18">
        <v>4</v>
      </c>
      <c r="AC2" s="18">
        <v>4</v>
      </c>
      <c r="AD2" s="18">
        <v>4</v>
      </c>
      <c r="AE2" s="18">
        <v>4</v>
      </c>
      <c r="AF2" s="18">
        <v>3</v>
      </c>
      <c r="AG2" s="18">
        <v>4</v>
      </c>
      <c r="AH2" s="18">
        <v>3</v>
      </c>
      <c r="AI2" s="18">
        <v>3</v>
      </c>
      <c r="AJ2" s="18" t="str">
        <f>IF(AND(AO2 &gt; 0,AP2&lt;5), "NONE"," ERROR - INVALID ENTRY")</f>
        <v>NONE</v>
      </c>
      <c r="AK2" s="23">
        <f t="shared" ref="AK2:AK14" si="0">(C2+D2+E2+F2+G2+H2+I2+J2+((5-K2)*COUNTA(K2:K2))+L2+((5-M2)*COUNTA(M2:M2))+S2+AC2+AD2+((5-AI2)*COUNTA(AI2:AI2)))/((COUNTA(C2:M2)+COUNTA(S1:S1)+COUNTA(AC2:AD2)+COUNTA(AI2:AI2)))</f>
        <v>2.9285714285714284</v>
      </c>
      <c r="AL2" s="24">
        <f t="shared" ref="AL2:AL14" si="1">(((5-N2)*COUNTA(N2:N2))+((5-O2)*COUNTA(O2:O2))+P2)/COUNTA(N2:P2)</f>
        <v>2.3333333333333335</v>
      </c>
      <c r="AM2" s="24">
        <f>(Q2+((AM235-R2)*COUNTA(R2:R2))+((5-T2)*COUNTA(T2:T2))+U2+((5-V2)*COUNTA(V2:V2))+W2+X2+((5-Y2)*COUNTA(Y2:Y2))+Z2+AA2+AB2)/(COUNTA(Q2:R2)+COUNTA(T2:AB2))</f>
        <v>2.2727272727272729</v>
      </c>
      <c r="AN2" s="24">
        <f>(AE2+AF2+AG2+((5-AH2)*COUNTA(AH2:AH2)))/COUNTA(AE2:AH2)</f>
        <v>3.25</v>
      </c>
      <c r="AO2" s="24">
        <f t="shared" ref="AO2:AO14" si="2">MIN(C2:AI2)</f>
        <v>1</v>
      </c>
      <c r="AP2" s="23">
        <f t="shared" ref="AP2:AP14" si="3">MAX(C2:AI2)</f>
        <v>4</v>
      </c>
      <c r="AQ2" s="23">
        <f>AVERAGE(AK2:AK1000)</f>
        <v>2.6868131868131866</v>
      </c>
      <c r="AR2" s="23">
        <f>AVERAGE(AL2:AL1000)</f>
        <v>2.416666666666667</v>
      </c>
      <c r="AS2" s="23">
        <f>AVERAGE(AM2:AM1000)</f>
        <v>2.6104895104895105</v>
      </c>
      <c r="AT2" s="23">
        <f>AVERAGE(AN2:AN1000)</f>
        <v>2.7692307692307692</v>
      </c>
    </row>
    <row r="3" spans="1:46">
      <c r="A3" s="18" t="s">
        <v>51</v>
      </c>
      <c r="B3" s="18">
        <v>2</v>
      </c>
      <c r="C3" s="18">
        <v>3</v>
      </c>
      <c r="D3" s="18">
        <v>3</v>
      </c>
      <c r="E3" s="18">
        <v>1</v>
      </c>
      <c r="F3" s="18">
        <v>1</v>
      </c>
      <c r="G3" s="18">
        <v>4</v>
      </c>
      <c r="H3" s="18">
        <v>3</v>
      </c>
      <c r="I3" s="18">
        <v>2</v>
      </c>
      <c r="J3" s="18">
        <v>4</v>
      </c>
      <c r="K3" s="18">
        <v>4</v>
      </c>
      <c r="L3" s="18">
        <v>3</v>
      </c>
      <c r="M3" s="18">
        <v>4</v>
      </c>
      <c r="N3" s="18">
        <v>3</v>
      </c>
      <c r="O3" s="18">
        <v>4</v>
      </c>
      <c r="P3" s="18">
        <v>4</v>
      </c>
      <c r="Q3" s="18">
        <v>4</v>
      </c>
      <c r="R3" s="18">
        <v>3</v>
      </c>
      <c r="S3" s="18">
        <v>3</v>
      </c>
      <c r="T3" s="18">
        <v>3</v>
      </c>
      <c r="U3" s="18">
        <v>2</v>
      </c>
      <c r="V3" s="18">
        <v>2</v>
      </c>
      <c r="W3" s="18">
        <v>4</v>
      </c>
      <c r="X3" s="18">
        <v>1</v>
      </c>
      <c r="Y3" s="18">
        <v>1</v>
      </c>
      <c r="Z3" s="18">
        <v>1</v>
      </c>
      <c r="AA3" s="18">
        <v>4</v>
      </c>
      <c r="AB3" s="18">
        <v>2</v>
      </c>
      <c r="AC3" s="18">
        <v>3</v>
      </c>
      <c r="AD3" s="18">
        <v>4</v>
      </c>
      <c r="AE3" s="18">
        <v>3</v>
      </c>
      <c r="AF3" s="18">
        <v>3</v>
      </c>
      <c r="AG3" s="18">
        <v>3</v>
      </c>
      <c r="AH3" s="18">
        <v>1</v>
      </c>
      <c r="AI3" s="18">
        <v>1</v>
      </c>
      <c r="AJ3" s="18" t="str">
        <f t="shared" ref="AJ3:AJ14" si="4">IF(AND(AO3 &gt; 0,AP3&lt;5), "NONE"," ERROR - INVALID ENTRY")</f>
        <v>NONE</v>
      </c>
      <c r="AK3" s="23">
        <f t="shared" si="0"/>
        <v>2.6666666666666665</v>
      </c>
      <c r="AL3" s="24">
        <f t="shared" si="1"/>
        <v>2.3333333333333335</v>
      </c>
      <c r="AM3" s="24">
        <f t="shared" ref="AM3:AM14" si="5">(Q3+((5-R3)*COUNTA(R3:R3))+((5-T3)*COUNTA(T3:T3))+U3+((5-V3)*COUNTA(V3:V3))+W3+X3+((5-Y3)*COUNTA(Y3:Y3))+Z3+AA3+AB3)/(COUNTA(Q3:R3)+COUNTA(T3:AB3))</f>
        <v>2.6363636363636362</v>
      </c>
      <c r="AN3" s="24">
        <f t="shared" ref="AN3:AN14" si="6">(AE3+AF3+AG3+((5-AH3)*COUNTA(AH3:AH3)))/COUNTA(AE3:AH3)</f>
        <v>3.25</v>
      </c>
      <c r="AO3" s="24">
        <f t="shared" si="2"/>
        <v>1</v>
      </c>
      <c r="AP3" s="23">
        <f t="shared" si="3"/>
        <v>4</v>
      </c>
      <c r="AQ3" s="23"/>
      <c r="AR3" s="23"/>
      <c r="AS3" s="23"/>
      <c r="AT3" s="23"/>
    </row>
    <row r="4" spans="1:46">
      <c r="A4" s="18" t="s">
        <v>52</v>
      </c>
      <c r="B4" s="18">
        <v>3</v>
      </c>
      <c r="C4" s="18">
        <v>4</v>
      </c>
      <c r="D4" s="18">
        <v>4</v>
      </c>
      <c r="E4" s="18">
        <v>4</v>
      </c>
      <c r="F4" s="18">
        <v>3</v>
      </c>
      <c r="G4" s="18">
        <v>4</v>
      </c>
      <c r="H4" s="18">
        <v>3</v>
      </c>
      <c r="I4" s="18">
        <v>3</v>
      </c>
      <c r="J4" s="18">
        <v>2</v>
      </c>
      <c r="K4" s="18">
        <v>2</v>
      </c>
      <c r="L4" s="18">
        <v>2</v>
      </c>
      <c r="M4" s="18">
        <v>2</v>
      </c>
      <c r="N4" s="18">
        <v>1</v>
      </c>
      <c r="O4" s="18">
        <v>1</v>
      </c>
      <c r="P4" s="18">
        <v>1</v>
      </c>
      <c r="Q4" s="18">
        <v>3</v>
      </c>
      <c r="R4" s="18">
        <v>3</v>
      </c>
      <c r="S4" s="18">
        <v>4</v>
      </c>
      <c r="T4" s="18">
        <v>4</v>
      </c>
      <c r="U4" s="18">
        <v>3</v>
      </c>
      <c r="V4" s="18">
        <v>2</v>
      </c>
      <c r="W4" s="18">
        <v>2</v>
      </c>
      <c r="X4" s="18">
        <v>2</v>
      </c>
      <c r="Y4" s="18">
        <v>2</v>
      </c>
      <c r="Z4" s="18">
        <v>4</v>
      </c>
      <c r="AA4" s="18">
        <v>4</v>
      </c>
      <c r="AB4" s="18">
        <v>3</v>
      </c>
      <c r="AC4" s="18">
        <v>4</v>
      </c>
      <c r="AD4" s="18">
        <v>4</v>
      </c>
      <c r="AE4" s="18">
        <v>4</v>
      </c>
      <c r="AF4" s="18">
        <v>4</v>
      </c>
      <c r="AG4" s="18">
        <v>3</v>
      </c>
      <c r="AH4" s="18">
        <v>3</v>
      </c>
      <c r="AI4" s="18">
        <v>2</v>
      </c>
      <c r="AJ4" s="18" t="str">
        <f t="shared" si="4"/>
        <v>NONE</v>
      </c>
      <c r="AK4" s="23">
        <f t="shared" si="0"/>
        <v>3.3333333333333335</v>
      </c>
      <c r="AL4" s="24">
        <f t="shared" si="1"/>
        <v>3</v>
      </c>
      <c r="AM4" s="24">
        <f t="shared" si="5"/>
        <v>2.7272727272727271</v>
      </c>
      <c r="AN4" s="24">
        <f t="shared" si="6"/>
        <v>3.25</v>
      </c>
      <c r="AO4" s="24">
        <f t="shared" si="2"/>
        <v>1</v>
      </c>
      <c r="AP4" s="23">
        <f t="shared" si="3"/>
        <v>4</v>
      </c>
    </row>
    <row r="5" spans="1:46">
      <c r="A5" s="18" t="s">
        <v>53</v>
      </c>
      <c r="B5" s="18">
        <v>4</v>
      </c>
      <c r="C5" s="18">
        <v>4</v>
      </c>
      <c r="D5" s="18">
        <v>3</v>
      </c>
      <c r="E5" s="18">
        <v>3</v>
      </c>
      <c r="F5" s="18">
        <v>3</v>
      </c>
      <c r="G5" s="18">
        <v>3</v>
      </c>
      <c r="H5" s="18">
        <v>1</v>
      </c>
      <c r="I5" s="18">
        <v>2</v>
      </c>
      <c r="J5" s="18">
        <v>2</v>
      </c>
      <c r="K5" s="18">
        <v>2</v>
      </c>
      <c r="L5" s="18">
        <v>3</v>
      </c>
      <c r="M5" s="18">
        <v>3</v>
      </c>
      <c r="N5" s="18">
        <v>3</v>
      </c>
      <c r="O5" s="18">
        <v>2</v>
      </c>
      <c r="P5" s="18">
        <v>2</v>
      </c>
      <c r="Q5" s="18">
        <v>2</v>
      </c>
      <c r="R5" s="18">
        <v>3</v>
      </c>
      <c r="S5" s="18">
        <v>2</v>
      </c>
      <c r="T5" s="18">
        <v>1</v>
      </c>
      <c r="U5" s="18">
        <v>1</v>
      </c>
      <c r="V5" s="18">
        <v>1</v>
      </c>
      <c r="W5" s="18">
        <v>1</v>
      </c>
      <c r="X5" s="18">
        <v>4</v>
      </c>
      <c r="Y5" s="18">
        <v>4</v>
      </c>
      <c r="Z5" s="18">
        <v>4</v>
      </c>
      <c r="AA5" s="18">
        <v>2</v>
      </c>
      <c r="AB5" s="18">
        <v>3</v>
      </c>
      <c r="AC5" s="18">
        <v>3</v>
      </c>
      <c r="AD5" s="18">
        <v>3</v>
      </c>
      <c r="AE5" s="18">
        <v>3</v>
      </c>
      <c r="AF5" s="18">
        <v>3</v>
      </c>
      <c r="AG5" s="18">
        <v>4</v>
      </c>
      <c r="AH5" s="18">
        <v>3</v>
      </c>
      <c r="AI5" s="18">
        <v>2</v>
      </c>
      <c r="AJ5" s="18" t="str">
        <f t="shared" si="4"/>
        <v>NONE</v>
      </c>
      <c r="AK5" s="23">
        <f t="shared" si="0"/>
        <v>2.6666666666666665</v>
      </c>
      <c r="AL5" s="24">
        <f t="shared" si="1"/>
        <v>2.3333333333333335</v>
      </c>
      <c r="AM5" s="24">
        <f t="shared" si="5"/>
        <v>2.5454545454545454</v>
      </c>
      <c r="AN5" s="24">
        <f t="shared" si="6"/>
        <v>3</v>
      </c>
      <c r="AO5" s="24">
        <f t="shared" si="2"/>
        <v>1</v>
      </c>
      <c r="AP5" s="23">
        <f t="shared" si="3"/>
        <v>4</v>
      </c>
    </row>
    <row r="6" spans="1:46">
      <c r="A6" s="18" t="s">
        <v>54</v>
      </c>
      <c r="B6" s="18">
        <v>5</v>
      </c>
      <c r="C6" s="18">
        <v>3</v>
      </c>
      <c r="D6" s="18">
        <v>2</v>
      </c>
      <c r="E6" s="18">
        <v>2</v>
      </c>
      <c r="F6" s="18">
        <v>2</v>
      </c>
      <c r="G6" s="18">
        <v>1</v>
      </c>
      <c r="H6" s="18">
        <v>1</v>
      </c>
      <c r="I6" s="18">
        <v>1</v>
      </c>
      <c r="J6" s="18">
        <v>3</v>
      </c>
      <c r="K6" s="18">
        <v>3</v>
      </c>
      <c r="L6" s="18">
        <v>4</v>
      </c>
      <c r="M6" s="18">
        <v>4</v>
      </c>
      <c r="N6" s="18">
        <v>3</v>
      </c>
      <c r="O6" s="18">
        <v>3</v>
      </c>
      <c r="P6" s="18">
        <v>3</v>
      </c>
      <c r="Q6" s="18">
        <v>4</v>
      </c>
      <c r="R6" s="18">
        <v>4</v>
      </c>
      <c r="S6" s="18">
        <v>4</v>
      </c>
      <c r="T6" s="18">
        <v>4</v>
      </c>
      <c r="U6" s="18">
        <v>4</v>
      </c>
      <c r="V6" s="18">
        <v>1</v>
      </c>
      <c r="W6" s="18">
        <v>2</v>
      </c>
      <c r="X6" s="18">
        <v>3</v>
      </c>
      <c r="Y6" s="18">
        <v>4</v>
      </c>
      <c r="Z6" s="18">
        <v>1</v>
      </c>
      <c r="AA6" s="18">
        <v>2</v>
      </c>
      <c r="AB6" s="18">
        <v>3</v>
      </c>
      <c r="AC6" s="18">
        <v>4</v>
      </c>
      <c r="AD6" s="18">
        <v>1</v>
      </c>
      <c r="AE6" s="18">
        <v>2</v>
      </c>
      <c r="AF6" s="18">
        <v>3</v>
      </c>
      <c r="AG6" s="18">
        <v>3</v>
      </c>
      <c r="AH6" s="18">
        <v>3</v>
      </c>
      <c r="AI6" s="18">
        <v>1</v>
      </c>
      <c r="AJ6" s="18" t="str">
        <f t="shared" si="4"/>
        <v>NONE</v>
      </c>
      <c r="AK6" s="23">
        <f t="shared" si="0"/>
        <v>2.3333333333333335</v>
      </c>
      <c r="AL6" s="24">
        <f t="shared" si="1"/>
        <v>2.3333333333333335</v>
      </c>
      <c r="AM6" s="24">
        <f t="shared" si="5"/>
        <v>2.3636363636363638</v>
      </c>
      <c r="AN6" s="24">
        <f t="shared" si="6"/>
        <v>2.5</v>
      </c>
      <c r="AO6" s="24">
        <f t="shared" si="2"/>
        <v>1</v>
      </c>
      <c r="AP6" s="23">
        <f t="shared" si="3"/>
        <v>4</v>
      </c>
    </row>
    <row r="7" spans="1:46">
      <c r="A7" s="18" t="s">
        <v>55</v>
      </c>
      <c r="B7" s="18">
        <v>6</v>
      </c>
      <c r="C7" s="18">
        <v>3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18">
        <v>3</v>
      </c>
      <c r="L7" s="18">
        <v>3</v>
      </c>
      <c r="M7" s="18">
        <v>3</v>
      </c>
      <c r="N7" s="18">
        <v>3</v>
      </c>
      <c r="O7" s="18">
        <v>3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3</v>
      </c>
      <c r="AB7" s="18">
        <v>3</v>
      </c>
      <c r="AC7" s="18">
        <v>3</v>
      </c>
      <c r="AD7" s="18">
        <v>3</v>
      </c>
      <c r="AE7" s="18">
        <v>3</v>
      </c>
      <c r="AF7" s="18">
        <v>3</v>
      </c>
      <c r="AG7" s="18">
        <v>3</v>
      </c>
      <c r="AH7" s="18">
        <v>0</v>
      </c>
      <c r="AI7" s="18">
        <v>4</v>
      </c>
      <c r="AJ7" s="18" t="str">
        <f t="shared" si="4"/>
        <v xml:space="preserve"> ERROR - INVALID ENTRY</v>
      </c>
      <c r="AK7" s="23">
        <f t="shared" si="0"/>
        <v>2.7333333333333334</v>
      </c>
      <c r="AL7" s="24">
        <f t="shared" si="1"/>
        <v>2.3333333333333335</v>
      </c>
      <c r="AM7" s="24">
        <f t="shared" si="5"/>
        <v>2.6363636363636362</v>
      </c>
      <c r="AN7" s="24">
        <f t="shared" si="6"/>
        <v>3.5</v>
      </c>
      <c r="AO7" s="24">
        <f t="shared" si="2"/>
        <v>0</v>
      </c>
      <c r="AP7" s="23">
        <f t="shared" si="3"/>
        <v>4</v>
      </c>
    </row>
    <row r="8" spans="1:46">
      <c r="A8" s="18" t="s">
        <v>56</v>
      </c>
      <c r="B8" s="18">
        <v>7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8">
        <v>4</v>
      </c>
      <c r="L8" s="18">
        <v>4</v>
      </c>
      <c r="M8" s="18">
        <v>4</v>
      </c>
      <c r="N8" s="18">
        <v>4</v>
      </c>
      <c r="O8" s="18">
        <v>4</v>
      </c>
      <c r="P8" s="18">
        <v>4</v>
      </c>
      <c r="Q8" s="18">
        <v>4</v>
      </c>
      <c r="R8" s="18">
        <v>4</v>
      </c>
      <c r="S8" s="18">
        <v>4</v>
      </c>
      <c r="T8" s="18">
        <v>4</v>
      </c>
      <c r="U8" s="18">
        <v>4</v>
      </c>
      <c r="V8" s="18">
        <v>4</v>
      </c>
      <c r="W8" s="18">
        <v>4</v>
      </c>
      <c r="X8" s="18">
        <v>4</v>
      </c>
      <c r="Y8" s="18">
        <v>4</v>
      </c>
      <c r="Z8" s="18">
        <v>4</v>
      </c>
      <c r="AA8" s="18">
        <v>4</v>
      </c>
      <c r="AB8" s="18">
        <v>4</v>
      </c>
      <c r="AC8" s="18">
        <v>4</v>
      </c>
      <c r="AD8" s="18">
        <v>4</v>
      </c>
      <c r="AE8" s="18">
        <v>4</v>
      </c>
      <c r="AF8" s="18">
        <v>4</v>
      </c>
      <c r="AG8" s="18"/>
      <c r="AH8" s="18">
        <v>4</v>
      </c>
      <c r="AI8" s="18">
        <v>3</v>
      </c>
      <c r="AJ8" s="18" t="str">
        <f t="shared" si="4"/>
        <v>NONE</v>
      </c>
      <c r="AK8" s="23">
        <f t="shared" si="0"/>
        <v>3.4666666666666668</v>
      </c>
      <c r="AL8" s="24">
        <f t="shared" si="1"/>
        <v>2</v>
      </c>
      <c r="AM8" s="24">
        <f t="shared" si="5"/>
        <v>2.9090909090909092</v>
      </c>
      <c r="AN8" s="24">
        <f t="shared" si="6"/>
        <v>3</v>
      </c>
      <c r="AO8" s="24">
        <f t="shared" si="2"/>
        <v>3</v>
      </c>
      <c r="AP8" s="23">
        <f t="shared" si="3"/>
        <v>4</v>
      </c>
    </row>
    <row r="9" spans="1:46">
      <c r="A9" s="18" t="s">
        <v>57</v>
      </c>
      <c r="B9" s="18">
        <v>8</v>
      </c>
      <c r="C9" s="18">
        <v>2</v>
      </c>
      <c r="D9" s="18">
        <v>2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/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8">
        <v>2</v>
      </c>
      <c r="AE9" s="18">
        <v>2</v>
      </c>
      <c r="AF9" s="18">
        <v>2</v>
      </c>
      <c r="AG9" s="18">
        <v>4</v>
      </c>
      <c r="AH9" s="18">
        <v>2</v>
      </c>
      <c r="AI9" s="18">
        <v>2</v>
      </c>
      <c r="AJ9" s="18" t="str">
        <f t="shared" si="4"/>
        <v>NONE</v>
      </c>
      <c r="AK9" s="23">
        <f t="shared" si="0"/>
        <v>2.2000000000000002</v>
      </c>
      <c r="AL9" s="24">
        <f>(((5-N9)*COUNTA(N9:N9))+((5-O9)*COUNTA(O9:O9))+P9)/COUNTA(N9:P9)</f>
        <v>2.6666666666666665</v>
      </c>
      <c r="AM9" s="24">
        <f t="shared" si="5"/>
        <v>2.2999999999999998</v>
      </c>
      <c r="AN9" s="24">
        <f t="shared" si="6"/>
        <v>2.75</v>
      </c>
      <c r="AO9" s="24">
        <f t="shared" si="2"/>
        <v>2</v>
      </c>
      <c r="AP9" s="23">
        <f t="shared" si="3"/>
        <v>4</v>
      </c>
    </row>
    <row r="10" spans="1:46">
      <c r="A10" s="18" t="s">
        <v>58</v>
      </c>
      <c r="B10" s="18">
        <v>9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 t="str">
        <f t="shared" si="4"/>
        <v>NONE</v>
      </c>
      <c r="AK10" s="23">
        <f t="shared" si="0"/>
        <v>1.6</v>
      </c>
      <c r="AL10" s="24">
        <f t="shared" si="1"/>
        <v>3</v>
      </c>
      <c r="AM10" s="24">
        <f t="shared" si="5"/>
        <v>2.0909090909090908</v>
      </c>
      <c r="AN10" s="24">
        <f t="shared" si="6"/>
        <v>1.75</v>
      </c>
      <c r="AO10" s="24">
        <f t="shared" si="2"/>
        <v>1</v>
      </c>
      <c r="AP10" s="23">
        <f t="shared" si="3"/>
        <v>1</v>
      </c>
    </row>
    <row r="11" spans="1:46">
      <c r="A11" s="18" t="s">
        <v>59</v>
      </c>
      <c r="B11" s="18">
        <v>10</v>
      </c>
      <c r="C11" s="18">
        <v>2</v>
      </c>
      <c r="D11" s="18">
        <v>2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2</v>
      </c>
      <c r="N11" s="18">
        <v>2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18">
        <v>2</v>
      </c>
      <c r="V11" s="18">
        <v>2</v>
      </c>
      <c r="W11" s="18">
        <v>2</v>
      </c>
      <c r="X11" s="18">
        <v>2</v>
      </c>
      <c r="Y11" s="18">
        <v>2</v>
      </c>
      <c r="Z11" s="18">
        <v>2</v>
      </c>
      <c r="AA11" s="18">
        <v>2</v>
      </c>
      <c r="AB11" s="18">
        <v>2</v>
      </c>
      <c r="AC11" s="18">
        <v>2</v>
      </c>
      <c r="AD11" s="18">
        <v>2</v>
      </c>
      <c r="AE11" s="18">
        <v>2</v>
      </c>
      <c r="AF11" s="18">
        <v>2</v>
      </c>
      <c r="AG11" s="18">
        <v>2</v>
      </c>
      <c r="AH11" s="18">
        <v>2</v>
      </c>
      <c r="AI11" s="18">
        <v>3</v>
      </c>
      <c r="AJ11" s="18" t="str">
        <f t="shared" si="4"/>
        <v>NONE</v>
      </c>
      <c r="AK11" s="24">
        <f>(((5-N12)*COUNTA(N12:N12))+((5-O12)*COUNTA(O12:O12))+P12)/COUNTA(N12:P12)</f>
        <v>3</v>
      </c>
      <c r="AL11" s="24">
        <f t="shared" si="1"/>
        <v>2.6666666666666665</v>
      </c>
      <c r="AM11" s="24">
        <f t="shared" si="5"/>
        <v>2.3636363636363638</v>
      </c>
      <c r="AN11" s="24">
        <f t="shared" si="6"/>
        <v>2.25</v>
      </c>
      <c r="AO11" s="24">
        <f t="shared" si="2"/>
        <v>2</v>
      </c>
      <c r="AP11" s="23">
        <f t="shared" si="3"/>
        <v>3</v>
      </c>
    </row>
    <row r="12" spans="1:46">
      <c r="A12" s="18" t="s">
        <v>60</v>
      </c>
      <c r="B12" s="18">
        <v>11</v>
      </c>
      <c r="C12" s="18">
        <v>3</v>
      </c>
      <c r="D12" s="18">
        <v>3</v>
      </c>
      <c r="E12" s="18">
        <v>3</v>
      </c>
      <c r="F12" s="18">
        <v>4</v>
      </c>
      <c r="G12" s="18">
        <v>4</v>
      </c>
      <c r="H12" s="18">
        <v>4</v>
      </c>
      <c r="I12" s="18">
        <v>4</v>
      </c>
      <c r="J12" s="18">
        <v>4</v>
      </c>
      <c r="K12" s="18">
        <v>4</v>
      </c>
      <c r="L12" s="18">
        <v>4</v>
      </c>
      <c r="M12" s="18">
        <v>4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2</v>
      </c>
      <c r="U12" s="18">
        <v>2</v>
      </c>
      <c r="V12" s="18">
        <v>3</v>
      </c>
      <c r="W12" s="18">
        <v>3</v>
      </c>
      <c r="X12" s="18">
        <v>4</v>
      </c>
      <c r="Y12" s="18">
        <v>4</v>
      </c>
      <c r="Z12" s="18">
        <v>4</v>
      </c>
      <c r="AA12" s="18">
        <v>4</v>
      </c>
      <c r="AB12" s="18">
        <v>4</v>
      </c>
      <c r="AC12" s="18">
        <v>3</v>
      </c>
      <c r="AD12" s="18">
        <v>3</v>
      </c>
      <c r="AE12" s="18">
        <v>3</v>
      </c>
      <c r="AF12" s="18">
        <v>2</v>
      </c>
      <c r="AG12" s="18">
        <v>1</v>
      </c>
      <c r="AH12" s="18">
        <v>1</v>
      </c>
      <c r="AI12" s="18">
        <v>4</v>
      </c>
      <c r="AJ12" s="18" t="str">
        <f t="shared" si="4"/>
        <v>NONE</v>
      </c>
      <c r="AK12" s="23">
        <f t="shared" si="0"/>
        <v>2.8666666666666667</v>
      </c>
      <c r="AM12" s="24">
        <f t="shared" si="5"/>
        <v>2.9090909090909092</v>
      </c>
      <c r="AN12" s="24">
        <f t="shared" si="6"/>
        <v>2.5</v>
      </c>
      <c r="AO12" s="24">
        <f t="shared" si="2"/>
        <v>1</v>
      </c>
      <c r="AP12" s="23">
        <f t="shared" si="3"/>
        <v>4</v>
      </c>
    </row>
    <row r="13" spans="1:46">
      <c r="A13" s="18" t="s">
        <v>61</v>
      </c>
      <c r="B13" s="18">
        <v>12</v>
      </c>
      <c r="C13" s="18">
        <v>3</v>
      </c>
      <c r="D13" s="18">
        <v>2</v>
      </c>
      <c r="E13" s="18">
        <v>1</v>
      </c>
      <c r="F13" s="18">
        <v>1</v>
      </c>
      <c r="G13" s="18">
        <v>1</v>
      </c>
      <c r="H13" s="18">
        <v>3</v>
      </c>
      <c r="I13" s="18">
        <v>3</v>
      </c>
      <c r="J13" s="18">
        <v>3</v>
      </c>
      <c r="K13" s="18">
        <v>4</v>
      </c>
      <c r="L13" s="18">
        <v>4</v>
      </c>
      <c r="M13" s="18">
        <v>4</v>
      </c>
      <c r="N13" s="18">
        <v>4</v>
      </c>
      <c r="O13" s="18">
        <v>4</v>
      </c>
      <c r="P13" s="18">
        <v>2</v>
      </c>
      <c r="Q13" s="18">
        <v>2</v>
      </c>
      <c r="R13" s="18">
        <v>2</v>
      </c>
      <c r="S13" s="18">
        <v>2</v>
      </c>
      <c r="T13" s="18">
        <v>2</v>
      </c>
      <c r="U13" s="18">
        <v>2</v>
      </c>
      <c r="V13" s="18">
        <v>2</v>
      </c>
      <c r="W13" s="18">
        <v>4</v>
      </c>
      <c r="X13" s="18">
        <v>4</v>
      </c>
      <c r="Y13" s="18">
        <v>4</v>
      </c>
      <c r="Z13" s="18">
        <v>4</v>
      </c>
      <c r="AA13" s="18">
        <v>4</v>
      </c>
      <c r="AB13" s="18">
        <v>4</v>
      </c>
      <c r="AC13" s="18">
        <v>4</v>
      </c>
      <c r="AD13" s="18">
        <v>2</v>
      </c>
      <c r="AE13" s="18">
        <v>2</v>
      </c>
      <c r="AF13" s="18">
        <v>2</v>
      </c>
      <c r="AG13" s="18">
        <v>2</v>
      </c>
      <c r="AH13" s="18">
        <v>3</v>
      </c>
      <c r="AI13" s="18">
        <v>3</v>
      </c>
      <c r="AJ13" s="18" t="str">
        <f t="shared" si="4"/>
        <v>NONE</v>
      </c>
      <c r="AK13" s="23">
        <f t="shared" si="0"/>
        <v>2.2000000000000002</v>
      </c>
      <c r="AL13" s="24">
        <f t="shared" si="1"/>
        <v>1.3333333333333333</v>
      </c>
      <c r="AM13" s="24">
        <f t="shared" si="5"/>
        <v>3.0909090909090908</v>
      </c>
      <c r="AN13" s="24">
        <f t="shared" si="6"/>
        <v>2</v>
      </c>
      <c r="AO13" s="24">
        <f t="shared" si="2"/>
        <v>1</v>
      </c>
      <c r="AP13" s="23">
        <f t="shared" si="3"/>
        <v>4</v>
      </c>
    </row>
    <row r="14" spans="1:46">
      <c r="A14" s="18" t="s">
        <v>62</v>
      </c>
      <c r="B14" s="18">
        <v>13</v>
      </c>
      <c r="C14" s="18">
        <v>2</v>
      </c>
      <c r="D14" s="18">
        <v>2</v>
      </c>
      <c r="E14" s="18">
        <v>3</v>
      </c>
      <c r="F14" s="18">
        <v>3</v>
      </c>
      <c r="G14" s="18">
        <v>4</v>
      </c>
      <c r="H14" s="18">
        <v>4</v>
      </c>
      <c r="I14" s="18">
        <v>4</v>
      </c>
      <c r="J14" s="18">
        <v>3</v>
      </c>
      <c r="K14" s="18">
        <v>3</v>
      </c>
      <c r="L14" s="18">
        <v>3</v>
      </c>
      <c r="M14" s="18">
        <v>2</v>
      </c>
      <c r="N14" s="18">
        <v>2</v>
      </c>
      <c r="O14" s="18">
        <v>2</v>
      </c>
      <c r="P14" s="18">
        <v>2</v>
      </c>
      <c r="Q14" s="18">
        <v>1</v>
      </c>
      <c r="R14" s="18">
        <v>1</v>
      </c>
      <c r="S14" s="18">
        <v>1</v>
      </c>
      <c r="T14" s="18">
        <v>1</v>
      </c>
      <c r="U14" s="18">
        <v>3</v>
      </c>
      <c r="V14" s="18">
        <v>3</v>
      </c>
      <c r="W14" s="18">
        <v>3</v>
      </c>
      <c r="X14" s="18">
        <v>3</v>
      </c>
      <c r="Y14" s="18">
        <v>3</v>
      </c>
      <c r="Z14" s="18">
        <v>4</v>
      </c>
      <c r="AA14" s="18">
        <v>4</v>
      </c>
      <c r="AB14" s="18">
        <v>4</v>
      </c>
      <c r="AC14" s="18">
        <v>4</v>
      </c>
      <c r="AD14" s="18">
        <v>4</v>
      </c>
      <c r="AE14" s="19"/>
      <c r="AF14" s="18">
        <v>4</v>
      </c>
      <c r="AG14" s="18">
        <v>4</v>
      </c>
      <c r="AH14" s="18">
        <v>4</v>
      </c>
      <c r="AI14" s="18">
        <v>3</v>
      </c>
      <c r="AJ14" s="18" t="str">
        <f t="shared" si="4"/>
        <v>NONE</v>
      </c>
      <c r="AK14" s="23">
        <f t="shared" si="0"/>
        <v>2.9333333333333331</v>
      </c>
      <c r="AL14" s="24">
        <f t="shared" si="1"/>
        <v>2.6666666666666665</v>
      </c>
      <c r="AM14" s="24">
        <f t="shared" si="5"/>
        <v>3.0909090909090908</v>
      </c>
      <c r="AN14" s="24">
        <f t="shared" si="6"/>
        <v>3</v>
      </c>
      <c r="AO14" s="24">
        <f t="shared" si="2"/>
        <v>1</v>
      </c>
      <c r="AP14" s="23">
        <f t="shared" si="3"/>
        <v>4</v>
      </c>
    </row>
  </sheetData>
  <sheetProtection sheet="1" objects="1" scenarios="1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B23" sqref="B23"/>
    </sheetView>
  </sheetViews>
  <sheetFormatPr baseColWidth="10" defaultColWidth="8.83203125" defaultRowHeight="14" x14ac:dyDescent="0"/>
  <cols>
    <col min="1" max="1" width="15" bestFit="1" customWidth="1"/>
    <col min="2" max="2" width="17.5" customWidth="1"/>
    <col min="3" max="3" width="19.33203125" style="1" customWidth="1"/>
    <col min="4" max="4" width="17.6640625" style="1" customWidth="1"/>
    <col min="5" max="5" width="17.83203125" customWidth="1"/>
    <col min="6" max="6" width="20" customWidth="1"/>
  </cols>
  <sheetData>
    <row r="1" spans="1:10" ht="107.25" customHeight="1" thickTop="1" thickBot="1">
      <c r="A1" s="5" t="s">
        <v>47</v>
      </c>
      <c r="B1" s="6" t="s">
        <v>48</v>
      </c>
      <c r="C1" s="7" t="s">
        <v>45</v>
      </c>
      <c r="D1" s="7" t="s">
        <v>40</v>
      </c>
      <c r="E1" s="7" t="s">
        <v>41</v>
      </c>
      <c r="F1" s="7" t="s">
        <v>42</v>
      </c>
    </row>
    <row r="2" spans="1:10" ht="69" customHeight="1" thickBot="1">
      <c r="A2" s="12">
        <v>41331</v>
      </c>
      <c r="B2" s="12" t="s">
        <v>49</v>
      </c>
      <c r="C2" s="13">
        <f>ROUND('Data Entry'!AQ2,2)</f>
        <v>2.69</v>
      </c>
      <c r="D2" s="13">
        <f>ROUND('Data Entry'!AR2,2)</f>
        <v>2.42</v>
      </c>
      <c r="E2" s="14">
        <f>ROUND('Data Entry'!AS2,2)</f>
        <v>2.61</v>
      </c>
      <c r="F2" s="14">
        <f>ROUND('Data Entry'!AT2,2)</f>
        <v>2.77</v>
      </c>
      <c r="G2" s="2"/>
      <c r="H2" s="2"/>
      <c r="I2" s="2"/>
      <c r="J2" s="2"/>
    </row>
    <row r="3" spans="1:10">
      <c r="A3" s="10"/>
      <c r="B3" s="10"/>
      <c r="C3" s="11"/>
      <c r="D3" s="11"/>
      <c r="E3" s="10"/>
      <c r="F3" s="10"/>
      <c r="G3" s="2"/>
      <c r="H3" s="2"/>
      <c r="I3" s="2"/>
      <c r="J3" s="2"/>
    </row>
    <row r="4" spans="1:10">
      <c r="A4" s="3"/>
      <c r="B4" s="3"/>
      <c r="C4" s="4"/>
      <c r="D4" s="4"/>
      <c r="E4" s="3"/>
      <c r="F4" s="3"/>
      <c r="G4" s="2"/>
      <c r="H4" s="2"/>
      <c r="I4" s="2"/>
      <c r="J4" s="2"/>
    </row>
    <row r="5" spans="1:10">
      <c r="A5" s="3"/>
      <c r="B5" s="3"/>
      <c r="C5" s="4"/>
      <c r="D5" s="4"/>
      <c r="E5" s="3"/>
      <c r="F5" s="3"/>
      <c r="G5" s="2"/>
      <c r="H5" s="2"/>
      <c r="I5" s="2"/>
      <c r="J5" s="2"/>
    </row>
    <row r="6" spans="1:10">
      <c r="A6" s="3"/>
      <c r="B6" s="3"/>
      <c r="C6" s="4"/>
      <c r="D6" s="4"/>
      <c r="E6" s="3"/>
      <c r="F6" s="3"/>
      <c r="G6" s="2"/>
      <c r="H6" s="2"/>
      <c r="I6" s="2"/>
      <c r="J6" s="2"/>
    </row>
    <row r="7" spans="1:10">
      <c r="A7" s="3"/>
      <c r="B7" s="3"/>
      <c r="C7" s="4"/>
      <c r="D7" s="4"/>
      <c r="E7" s="3"/>
      <c r="F7" s="3"/>
      <c r="G7" s="2"/>
      <c r="H7" s="2"/>
      <c r="I7" s="2"/>
      <c r="J7" s="2"/>
    </row>
    <row r="8" spans="1:10">
      <c r="A8" s="3"/>
      <c r="B8" s="3"/>
      <c r="C8" s="4"/>
      <c r="D8" s="4"/>
      <c r="E8" s="3"/>
      <c r="F8" s="3"/>
      <c r="G8" s="2"/>
      <c r="H8" s="2"/>
      <c r="I8" s="2"/>
      <c r="J8" s="2"/>
    </row>
    <row r="9" spans="1:10">
      <c r="A9" s="3"/>
      <c r="B9" s="3"/>
      <c r="C9" s="4"/>
      <c r="D9" s="4"/>
      <c r="E9" s="3"/>
      <c r="F9" s="3"/>
      <c r="G9" s="2"/>
      <c r="H9" s="2"/>
      <c r="I9" s="2"/>
      <c r="J9" s="2"/>
    </row>
    <row r="10" spans="1:10">
      <c r="A10" s="3"/>
      <c r="B10" s="3"/>
      <c r="C10" s="4"/>
      <c r="D10" s="4"/>
      <c r="E10" s="3"/>
      <c r="F10" s="3"/>
      <c r="G10" s="2"/>
      <c r="H10" s="2"/>
      <c r="I10" s="2"/>
      <c r="J10" s="2"/>
    </row>
    <row r="11" spans="1:10">
      <c r="A11" s="3"/>
      <c r="B11" s="3"/>
      <c r="C11" s="4"/>
      <c r="D11" s="4"/>
      <c r="E11" s="3"/>
      <c r="F11" s="3"/>
      <c r="G11" s="2"/>
      <c r="H11" s="2"/>
      <c r="I11" s="2"/>
      <c r="J11" s="2"/>
    </row>
    <row r="12" spans="1:10">
      <c r="A12" s="3"/>
      <c r="B12" s="3"/>
      <c r="C12" s="4"/>
      <c r="D12" s="4"/>
      <c r="E12" s="3"/>
      <c r="F12" s="3"/>
      <c r="G12" s="2"/>
      <c r="H12" s="2"/>
      <c r="I12" s="2"/>
      <c r="J12" s="2"/>
    </row>
    <row r="13" spans="1:10" ht="15" thickBot="1">
      <c r="A13" s="8"/>
      <c r="B13" s="8"/>
      <c r="C13" s="9"/>
      <c r="D13" s="9"/>
      <c r="E13" s="8"/>
      <c r="F13" s="8"/>
      <c r="G13" s="2"/>
      <c r="H13" s="2"/>
      <c r="I13" s="2"/>
      <c r="J13" s="2"/>
    </row>
    <row r="14" spans="1:10" ht="15" thickTop="1">
      <c r="G14" s="2"/>
      <c r="H14" s="2"/>
      <c r="I14" s="2"/>
      <c r="J14" s="2"/>
    </row>
    <row r="15" spans="1:10">
      <c r="G15" s="2"/>
      <c r="H15" s="2"/>
      <c r="I15" s="2"/>
      <c r="J15" s="2"/>
    </row>
    <row r="16" spans="1:10">
      <c r="G16" s="2"/>
      <c r="H16" s="2"/>
      <c r="I16" s="2"/>
      <c r="J16" s="2"/>
    </row>
    <row r="17" spans="7:10">
      <c r="G17" s="2"/>
      <c r="H17" s="2"/>
      <c r="I17" s="2"/>
      <c r="J17" s="2"/>
    </row>
    <row r="18" spans="7:10">
      <c r="G18" s="2"/>
      <c r="H18" s="2"/>
      <c r="I18" s="2"/>
      <c r="J18" s="2"/>
    </row>
    <row r="19" spans="7:10">
      <c r="G19" s="2"/>
      <c r="H19" s="2"/>
      <c r="I19" s="2"/>
      <c r="J19" s="2"/>
    </row>
    <row r="20" spans="7:10">
      <c r="G20" s="2"/>
      <c r="H20" s="2"/>
      <c r="I20" s="2"/>
      <c r="J20" s="2"/>
    </row>
    <row r="21" spans="7:10">
      <c r="G21" s="2"/>
      <c r="H21" s="2"/>
      <c r="I21" s="2"/>
      <c r="J21" s="2"/>
    </row>
    <row r="22" spans="7:10">
      <c r="G22" s="2"/>
      <c r="H22" s="2"/>
      <c r="I22" s="2"/>
      <c r="J22" s="2"/>
    </row>
    <row r="23" spans="7:10">
      <c r="G23" s="2"/>
      <c r="H23" s="2"/>
      <c r="I23" s="2"/>
      <c r="J23" s="2"/>
    </row>
    <row r="24" spans="7:10">
      <c r="G24" s="2"/>
      <c r="H24" s="2"/>
      <c r="I24" s="2"/>
      <c r="J24" s="2"/>
    </row>
    <row r="25" spans="7:10">
      <c r="G25" s="2"/>
      <c r="H25" s="2"/>
      <c r="I25" s="2"/>
      <c r="J25" s="2"/>
    </row>
    <row r="26" spans="7:10">
      <c r="G26" s="2"/>
      <c r="H26" s="2"/>
      <c r="I26" s="2"/>
      <c r="J26" s="2"/>
    </row>
    <row r="27" spans="7:10">
      <c r="G27" s="2"/>
      <c r="H27" s="2"/>
      <c r="I27" s="2"/>
      <c r="J27" s="2"/>
    </row>
    <row r="28" spans="7:10">
      <c r="G28" s="2"/>
      <c r="H28" s="2"/>
      <c r="I28" s="2"/>
      <c r="J28" s="2"/>
    </row>
    <row r="29" spans="7:10">
      <c r="G29" s="2"/>
      <c r="H29" s="2"/>
      <c r="I29" s="2"/>
      <c r="J29" s="2"/>
    </row>
    <row r="30" spans="7:10">
      <c r="G30" s="2"/>
      <c r="H30" s="2"/>
      <c r="I30" s="2"/>
      <c r="J30" s="2"/>
    </row>
    <row r="31" spans="7:10">
      <c r="G31" s="2"/>
      <c r="H31" s="2"/>
      <c r="I31" s="2"/>
      <c r="J31" s="2"/>
    </row>
    <row r="32" spans="7:10">
      <c r="G32" s="2"/>
      <c r="H32" s="2"/>
      <c r="I32" s="2"/>
      <c r="J32" s="2"/>
    </row>
    <row r="33" spans="7:10">
      <c r="G33" s="2"/>
      <c r="H33" s="2"/>
      <c r="I33" s="2"/>
      <c r="J33" s="2"/>
    </row>
    <row r="34" spans="7:10">
      <c r="G34" s="2"/>
      <c r="H34" s="2"/>
      <c r="I34" s="2"/>
      <c r="J34" s="2"/>
    </row>
    <row r="35" spans="7:10">
      <c r="G35" s="2"/>
      <c r="H35" s="2"/>
      <c r="I35" s="2"/>
      <c r="J35" s="2"/>
    </row>
    <row r="36" spans="7:10">
      <c r="G36" s="2"/>
      <c r="H36" s="2"/>
      <c r="I36" s="2"/>
      <c r="J36" s="2"/>
    </row>
    <row r="37" spans="7:10">
      <c r="G37" s="2"/>
      <c r="H37" s="2"/>
      <c r="I37" s="2"/>
      <c r="J37" s="2"/>
    </row>
    <row r="38" spans="7:10">
      <c r="G38" s="2"/>
      <c r="H38" s="2"/>
      <c r="I38" s="2"/>
      <c r="J38" s="2"/>
    </row>
    <row r="39" spans="7:10">
      <c r="G39" s="2"/>
      <c r="H39" s="2"/>
      <c r="I39" s="2"/>
      <c r="J39" s="2"/>
    </row>
    <row r="40" spans="7:10">
      <c r="G40" s="2"/>
      <c r="H40" s="2"/>
      <c r="I40" s="2"/>
      <c r="J40" s="2"/>
    </row>
    <row r="41" spans="7:10">
      <c r="G41" s="2"/>
      <c r="H41" s="2"/>
      <c r="I41" s="2"/>
      <c r="J41" s="2"/>
    </row>
    <row r="42" spans="7:10">
      <c r="G42" s="2"/>
      <c r="H42" s="2"/>
      <c r="I42" s="2"/>
      <c r="J42" s="2"/>
    </row>
    <row r="43" spans="7:10">
      <c r="G43" s="2"/>
      <c r="H43" s="2"/>
      <c r="I43" s="2"/>
      <c r="J43" s="2"/>
    </row>
    <row r="44" spans="7:10">
      <c r="G44" s="2"/>
      <c r="H44" s="2"/>
      <c r="I44" s="2"/>
      <c r="J44" s="2"/>
    </row>
    <row r="45" spans="7:10">
      <c r="G45" s="2"/>
      <c r="H45" s="2"/>
      <c r="I45" s="2"/>
      <c r="J45" s="2"/>
    </row>
    <row r="46" spans="7:10">
      <c r="G46" s="2"/>
      <c r="H46" s="2"/>
      <c r="I46" s="2"/>
      <c r="J46" s="2"/>
    </row>
    <row r="47" spans="7:10">
      <c r="G47" s="2"/>
      <c r="H47" s="2"/>
      <c r="I47" s="2"/>
      <c r="J47" s="2"/>
    </row>
    <row r="48" spans="7:10">
      <c r="G48" s="2"/>
      <c r="H48" s="2"/>
      <c r="I48" s="2"/>
      <c r="J48" s="2"/>
    </row>
    <row r="49" spans="7:10">
      <c r="G49" s="2"/>
      <c r="H49" s="2"/>
      <c r="I49" s="2"/>
      <c r="J49" s="2"/>
    </row>
    <row r="50" spans="7:10">
      <c r="G50" s="2"/>
      <c r="H50" s="2"/>
      <c r="I50" s="2"/>
      <c r="J50" s="2"/>
    </row>
    <row r="51" spans="7:10">
      <c r="G51" s="2"/>
      <c r="H51" s="2"/>
      <c r="I51" s="2"/>
      <c r="J51" s="2"/>
    </row>
    <row r="52" spans="7:10">
      <c r="G52" s="2"/>
      <c r="H52" s="2"/>
      <c r="I52" s="2"/>
      <c r="J52" s="2"/>
    </row>
    <row r="53" spans="7:10">
      <c r="G53" s="2"/>
      <c r="H53" s="2"/>
      <c r="I53" s="2"/>
      <c r="J53" s="2"/>
    </row>
    <row r="54" spans="7:10">
      <c r="G54" s="2"/>
      <c r="H54" s="2"/>
      <c r="I54" s="2"/>
      <c r="J54" s="2"/>
    </row>
    <row r="55" spans="7:10">
      <c r="G55" s="2"/>
      <c r="H55" s="2"/>
      <c r="I55" s="2"/>
      <c r="J55" s="2"/>
    </row>
    <row r="56" spans="7:10">
      <c r="G56" s="2"/>
      <c r="H56" s="2"/>
      <c r="I56" s="2"/>
      <c r="J56" s="2"/>
    </row>
    <row r="57" spans="7:10">
      <c r="G57" s="2"/>
      <c r="H57" s="2"/>
      <c r="I57" s="2"/>
      <c r="J57" s="2"/>
    </row>
    <row r="58" spans="7:10">
      <c r="G58" s="2"/>
      <c r="H58" s="2"/>
      <c r="I58" s="2"/>
      <c r="J58" s="2"/>
    </row>
    <row r="59" spans="7:10">
      <c r="G59" s="2"/>
      <c r="H59" s="2"/>
      <c r="I59" s="2"/>
      <c r="J59" s="2"/>
    </row>
    <row r="60" spans="7:10">
      <c r="G60" s="2"/>
      <c r="H60" s="2"/>
      <c r="I60" s="2"/>
      <c r="J60" s="2"/>
    </row>
    <row r="61" spans="7:10">
      <c r="G61" s="2"/>
      <c r="H61" s="2"/>
      <c r="I61" s="2"/>
      <c r="J61" s="2"/>
    </row>
    <row r="62" spans="7:10">
      <c r="G62" s="2"/>
      <c r="H62" s="2"/>
      <c r="I62" s="2"/>
      <c r="J62" s="2"/>
    </row>
    <row r="63" spans="7:10">
      <c r="G63" s="2"/>
      <c r="H63" s="2"/>
      <c r="I63" s="2"/>
      <c r="J63" s="2"/>
    </row>
    <row r="64" spans="7:10">
      <c r="G64" s="2"/>
      <c r="H64" s="2"/>
      <c r="I64" s="2"/>
      <c r="J64" s="2"/>
    </row>
    <row r="65" spans="7:10">
      <c r="G65" s="2"/>
      <c r="H65" s="2"/>
      <c r="I65" s="2"/>
      <c r="J65" s="2"/>
    </row>
    <row r="66" spans="7:10">
      <c r="G66" s="2"/>
      <c r="H66" s="2"/>
      <c r="I66" s="2"/>
      <c r="J66" s="2"/>
    </row>
    <row r="67" spans="7:10">
      <c r="G67" s="2"/>
      <c r="H67" s="2"/>
      <c r="I67" s="2"/>
      <c r="J67" s="2"/>
    </row>
    <row r="68" spans="7:10">
      <c r="G68" s="2"/>
      <c r="H68" s="2"/>
      <c r="I68" s="2"/>
      <c r="J68" s="2"/>
    </row>
    <row r="69" spans="7:10">
      <c r="G69" s="2"/>
      <c r="H69" s="2"/>
      <c r="I69" s="2"/>
      <c r="J69" s="2"/>
    </row>
    <row r="70" spans="7:10">
      <c r="G70" s="2"/>
      <c r="H70" s="2"/>
      <c r="I70" s="2"/>
      <c r="J70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Averages</vt:lpstr>
      <vt:lpstr>Sheet3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VHABIRElamC</dc:creator>
  <cp:lastModifiedBy>Stefan Kertesz</cp:lastModifiedBy>
  <dcterms:created xsi:type="dcterms:W3CDTF">2013-02-19T21:32:36Z</dcterms:created>
  <dcterms:modified xsi:type="dcterms:W3CDTF">2014-03-21T22:55:24Z</dcterms:modified>
</cp:coreProperties>
</file>