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mackenz\Desktop\Optum\"/>
    </mc:Choice>
  </mc:AlternateContent>
  <bookViews>
    <workbookView xWindow="0" yWindow="0" windowWidth="19560" windowHeight="9510" activeTab="1"/>
  </bookViews>
  <sheets>
    <sheet name="OLD" sheetId="1" r:id="rId1"/>
    <sheet name="NEW" sheetId="2"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6" i="2" l="1"/>
  <c r="E7" i="2"/>
  <c r="E32" i="2"/>
  <c r="D32" i="2"/>
  <c r="E166" i="2" l="1"/>
  <c r="E143" i="2"/>
  <c r="E144" i="2"/>
  <c r="E145" i="2"/>
  <c r="E163" i="2" s="1"/>
  <c r="E146" i="2"/>
  <c r="E147" i="2"/>
  <c r="E148" i="2"/>
  <c r="E149" i="2"/>
  <c r="E150" i="2"/>
  <c r="E151" i="2"/>
  <c r="E152" i="2"/>
  <c r="E153" i="2"/>
  <c r="E154" i="2"/>
  <c r="E155" i="2"/>
  <c r="E156" i="2"/>
  <c r="E157" i="2"/>
  <c r="E158" i="2"/>
  <c r="E159" i="2"/>
  <c r="E160" i="2"/>
  <c r="E161" i="2"/>
  <c r="E162" i="2"/>
  <c r="E142"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35" i="2"/>
  <c r="E8" i="2"/>
  <c r="E9" i="2"/>
  <c r="E10" i="2"/>
  <c r="E11" i="2"/>
  <c r="E12" i="2"/>
  <c r="E13" i="2"/>
  <c r="E14" i="2"/>
  <c r="E15" i="2"/>
  <c r="E16" i="2"/>
  <c r="E17" i="2"/>
  <c r="E18" i="2"/>
  <c r="E19" i="2"/>
  <c r="E20" i="2"/>
  <c r="E21" i="2"/>
  <c r="E22" i="2"/>
  <c r="E23" i="2"/>
  <c r="E24" i="2"/>
  <c r="E25" i="2"/>
  <c r="E26" i="2"/>
  <c r="E27" i="2"/>
  <c r="E28" i="2"/>
  <c r="E29" i="2"/>
  <c r="E30" i="2"/>
  <c r="E31" i="2"/>
  <c r="D163" i="2"/>
  <c r="D139" i="2"/>
  <c r="E154" i="1"/>
  <c r="E56" i="1"/>
  <c r="E9" i="1"/>
  <c r="E8" i="1"/>
  <c r="E7" i="1"/>
  <c r="E10" i="1"/>
  <c r="E11" i="1"/>
  <c r="E12" i="1"/>
  <c r="E139" i="2" l="1"/>
  <c r="E91" i="1"/>
  <c r="E92" i="1"/>
  <c r="E93" i="1"/>
  <c r="E94" i="1"/>
  <c r="E95" i="1"/>
  <c r="E96" i="1"/>
  <c r="E97" i="1"/>
  <c r="E98" i="1"/>
  <c r="E99" i="1"/>
  <c r="E100" i="1"/>
  <c r="E101" i="1"/>
  <c r="E67" i="1"/>
  <c r="E68" i="1"/>
  <c r="E69" i="1"/>
  <c r="E70" i="1"/>
  <c r="E71" i="1"/>
  <c r="E72" i="1"/>
  <c r="E73" i="1"/>
  <c r="E74" i="1"/>
  <c r="E75" i="1"/>
  <c r="E76" i="1"/>
  <c r="E77" i="1"/>
  <c r="E78" i="1"/>
  <c r="E79" i="1"/>
  <c r="E80" i="1"/>
  <c r="E81" i="1"/>
  <c r="E82" i="1"/>
  <c r="E83" i="1"/>
  <c r="E84" i="1"/>
  <c r="E85" i="1"/>
  <c r="E86" i="1"/>
  <c r="E87" i="1"/>
  <c r="E88" i="1"/>
  <c r="E89" i="1"/>
  <c r="E90" i="1"/>
  <c r="E41" i="1"/>
  <c r="E42" i="1"/>
  <c r="E43" i="1"/>
  <c r="E44" i="1"/>
  <c r="E45" i="1"/>
  <c r="E46" i="1"/>
  <c r="E47" i="1"/>
  <c r="E48" i="1"/>
  <c r="E49" i="1"/>
  <c r="E50" i="1"/>
  <c r="E51" i="1"/>
  <c r="E52" i="1"/>
  <c r="E53" i="1"/>
  <c r="E54" i="1"/>
  <c r="E55" i="1"/>
  <c r="E57" i="1"/>
  <c r="E58" i="1"/>
  <c r="E59" i="1"/>
  <c r="E60" i="1"/>
  <c r="E61" i="1"/>
  <c r="E62" i="1"/>
  <c r="E63" i="1"/>
  <c r="E64" i="1"/>
  <c r="E65" i="1"/>
  <c r="E66" i="1"/>
  <c r="E13" i="1"/>
  <c r="E14" i="1"/>
  <c r="E15" i="1"/>
  <c r="E16" i="1"/>
  <c r="E17" i="1"/>
  <c r="E18" i="1"/>
  <c r="E19" i="1"/>
  <c r="E20" i="1"/>
  <c r="E21" i="1"/>
  <c r="E22" i="1"/>
  <c r="E23" i="1"/>
  <c r="E24" i="1"/>
  <c r="E25" i="1"/>
  <c r="E26" i="1"/>
  <c r="E27" i="1"/>
  <c r="E28" i="1"/>
  <c r="E153" i="1"/>
  <c r="D151" i="1"/>
  <c r="D126" i="1"/>
  <c r="D35" i="1"/>
  <c r="D153" i="1" l="1"/>
</calcChain>
</file>

<file path=xl/sharedStrings.xml><?xml version="1.0" encoding="utf-8"?>
<sst xmlns="http://schemas.openxmlformats.org/spreadsheetml/2006/main" count="336" uniqueCount="176">
  <si>
    <t>CPT Code</t>
  </si>
  <si>
    <t>Description</t>
  </si>
  <si>
    <t>N</t>
  </si>
  <si>
    <t>Category</t>
  </si>
  <si>
    <t>Immunohistochemistry or immunocytochemistry, per specimen; initial single antibody stain procedure</t>
  </si>
  <si>
    <t>CYP2C19 (cytochrome P450, family 2, subfamily C, polypeptide 19) (e.g., drug metabolism), gene analysis, common variants (e.g., *2, *3, *4, *8, *17)</t>
  </si>
  <si>
    <t>HLA Class I typing, low resolution (e.g., antigen equivalents); one antigen equivalent (e.g., B*27), each</t>
  </si>
  <si>
    <t>JAK2 (Janus kinase 2) (e.g., myeloproliferative disorder) gene analysis, p.Val617Phe (V617F) variant</t>
  </si>
  <si>
    <t>Cytopathology, in situ hybridization (e.g., FISH), urinary tract specimen with morphometric analysis, 3-5 molecular probes, each specimen; manual</t>
  </si>
  <si>
    <t>CFTR (cystic fibrosis transmembrane conductance regulator) (e.g., cystic fibrosis) gene analysis; common variants (e.g., ACMG/ACOG guidelines)</t>
  </si>
  <si>
    <t>CYP2D6 (cytochrome P450, family 2, subfamily D, polypeptide 6) (e.g., drug metabolism), gene analysis, common variants (e.g., *2, *3, *4, *5, *6, *9, *10, *17, *19, *29, *35, *41, *1XN, *2XN, *4XN)</t>
  </si>
  <si>
    <t>Immunoassay for tumor antigen, other antigen, quantitative (e.g., CA 50, 72-4, 549), each</t>
  </si>
  <si>
    <t>Cytopathology, in situ hybridization (e.g., FISH), urinary tract specimen with morphometric analysis, 3-5 molecular probes, each specimen; using computerassisted technology</t>
  </si>
  <si>
    <t>BRCA1, BRCA2 (breast cancer 1 and 2) (e.g., hereditary breast and ovarian cancer) gene analysis; uncommon duplication/deletion variants</t>
  </si>
  <si>
    <t>HLA Class II typing, high resolution (i.e., alleles or allele groups); one allele or allele group (e.g., HLA-DQB1*06:02P), each</t>
  </si>
  <si>
    <t>CYP2C9 (cytochrome P450, family 2, subfamily C, polypeptide 9) (e.g., drug metabolism), gene analysis, common variants (e.g., *2, *3, *5, *6)</t>
  </si>
  <si>
    <t>BCR/ABL1 (t(9;22)) (e.g., chronic myelogenous leukemia) translocation analysis;major breakpoint, qualitative or quantitative</t>
  </si>
  <si>
    <t>EGFR (epidermal growth factor receptor) (e.g., non-small cell lung cancer) gene analysis, common variants (e.g., exon 19 LREA deletion, L858R, T790M, G719A, G719S, L861Q)</t>
  </si>
  <si>
    <t>Autoimmune (rheumatoid arthritis), analysis of 12 biomarkers using immunoassays, utilizing serum, prognostic algorithm reported as a disease activity score</t>
  </si>
  <si>
    <t>Examination and selection of retrieved archival (i.e., previously diagnosed) tissue(s) for molecular analysis (e.g., KRAS mutational analysis)</t>
  </si>
  <si>
    <t>BRCA1, BRCA2 (breast cancer 1 and 2) (e.g., hereditary breast and ovarian cancer) gene analysis; full sequence analysis and common duplication/deletion variants in BRCA1 (i.e., exon 13 del 3.835kb, exon 13 dup 6kb, exon 14-20 del 26kb, exon 22 del 510bp, exon 8-9 del 7.1kb)</t>
  </si>
  <si>
    <t>HLA Class I typing, high resolution (i.e., alleles or allele groups); one allele or allele group (e.g., B*57:01P), each</t>
  </si>
  <si>
    <t>MGMT (O-6-methylguanine-DNA methyltransferase) (e.g., glioblastoma multiforme), methylation analysis</t>
  </si>
  <si>
    <t>HLA Class II typing, low resolution (e.g., antigen equivalents); one antigen equivalent, each</t>
  </si>
  <si>
    <t>HLA Class II typing, low resolution (e.g., antigen equivalents); one locus (e.g., HLADRB1/ 3/4/5, -DQB1, -DQA1, -DPB1, or -DPA1), each</t>
  </si>
  <si>
    <t>HLA Class II typing, high resolution (i.e., alleles or allele groups); one locus (e.g., HLA-DRB1, -DRB3, -DRB4, -DRB5, -DQB1, -DQA1, -DPB1, or -DPA1), each</t>
  </si>
  <si>
    <t>SERPINA1 (serpin peptidase inhibitor, clade A, alpha-1 antiproteinase, antitrypsin, member 1) (e.g., alpha-1-antitrypsin deficiency), gene analysis, common variants (e.g., *S and *Z)</t>
  </si>
  <si>
    <t>BRAF (B-Raf proto-oncogene, serine/threonine kinase) (e.g., colon cancer,melanoma), gene analysis, V600 variant(s)</t>
  </si>
  <si>
    <t>KRAS (Kirsten rat sarcoma viral oncogene homolog) (e.g., carcinoma) gene analysis; variants in exon 2 (e.g., codons 12 and 13)</t>
  </si>
  <si>
    <t>Nuclear Matrix Protein 22 (NMP22), qualitative</t>
  </si>
  <si>
    <t>BCR/ABL1 (t(9;22)) (e.g., chronic myelogenous leukemia) translocation analysis; minor breakpoint, qualitative or quantitative</t>
  </si>
  <si>
    <t>TRG@ (T cell antigen receptor, gamma) (e.g., leukemia and lymphoma), gene rearrangement analysis, evaluation to detect abnormal clonal population(s)</t>
  </si>
  <si>
    <t>PCA3/KLK3 (prostate cancer antigen 3 [non-protein coding]/kallikrein-related peptidase 3 [prostate specific antigen]) ratio (e.g., prostate cancer)</t>
  </si>
  <si>
    <t>Targeted genomic sequence analysis panel, solid organ or hematolymphoid neoplasm, DNA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t>
  </si>
  <si>
    <t>Immunoassay for tumor antigen, qualitative or semiquantitative (e.g., bladder tumor antigen)</t>
  </si>
  <si>
    <t>CALR (calreticulin) (e.g., myeloproliferative disorders), gene analysis, common variants in exon 9</t>
  </si>
  <si>
    <t>FLT3 (FMS-related tyrosine kinase 3) (e.g., acute myeloid leukemia), gene analysis, internal tandem duplication (ITD) variants (i.e., exons 14, 15)</t>
  </si>
  <si>
    <t>APC (adenomatous polyposis coli) (e.g., familial adenomatosis polyposis [FAP], attenuated FAP) gene analysis; full gene sequence</t>
  </si>
  <si>
    <t>HLA Class I and II typing, low resolution (e.g., antigen equivalents); HLA-A, -B, -C, -DRB1/3/4/5, and -DQB1</t>
  </si>
  <si>
    <t>HLA Class II typing, low resolution (e.g., antigen equivalents); HLA-DRB1/3/4/5 and -DQB1</t>
  </si>
  <si>
    <t>HLA Class I typing, high resolution (i.e., alleles or allele groups); one locus (e.g., HLA-A, -B, or -C), each</t>
  </si>
  <si>
    <t>Oncology (thyroid), gene expression analysis of 142 genes, utilizing fine needle aspirate, algorithm reported as a categorical result (e.g., benign or suspicious)</t>
  </si>
  <si>
    <t>IGH@ (Immunoglobulin heavy chain locus) (e.g., leukemias and lymphomas, B-cell), gene rearrangement analysis to detect abnormal clonal population(s); amplified methodology (e.g., polymerase chain reaction)</t>
  </si>
  <si>
    <t>PTEN (phosphatase and tensin homolog) (e.g., Cowden syndrome, PTEN hamartoma tumor syndrome) gene analysis; full sequence analysis</t>
  </si>
  <si>
    <t>HLA Class I typing, low resolution (e.g., antigen equivalents); one locus (e.g., HLA-A, -B, or -C), each</t>
  </si>
  <si>
    <t>BRCA1, BRCA2 (breast cancer 1 and 2) (e.g., hereditary breast and ovarian cancer) gene analysis; 185delAG, 5385insC, 6174delT variants</t>
  </si>
  <si>
    <t>IGH@ (Immunoglobulin heavy chain locus) (e.g., leukemia and lymphoma, B-cell), variable region somatic mutation analysis</t>
  </si>
  <si>
    <t>MSH6 (mutS homolog 6 [E. coli]) (e.g., hereditary non-polyposis colorectal cancer, Lynch syndrome) gene analysis; duplication/deletion variants</t>
  </si>
  <si>
    <t>PML/RARalpha, (t(15;17)), (promyelocytic leukemia/retinoic acid receptor alpha) (e.g., promyelocytic leukemia) translocation analysis; common breakpoints (e.g., intron 3 and intron 6), qualitative or quantitative</t>
  </si>
  <si>
    <t>Oncology (ovarian), biochemical assays of two proteins (CA-125 and HE4), utilizing serum, with menopausal status, algorithm reported as a risk score</t>
  </si>
  <si>
    <t>BRCA2 (breast cancer 2) (e.g., hereditary breast and ovarian cancer) gene analysis; known familial variant</t>
  </si>
  <si>
    <t>CFTR (cystic fibrosis transmembrane conductance regulator) (e.g., cystic fibrosis) gene analysis; full gene sequence</t>
  </si>
  <si>
    <t>MSH2 (mutS homolog 2, colon cancer, nonpolyposis type 1) (e.g., hereditary nonpolyposis colorectal cancer, Lynch syndrome) gene analysis; full sequence analysis</t>
  </si>
  <si>
    <t>MSH6 (mutS homolog 6 [E. coli]) (e.g. hereditary non-polyposis colorectal cancer, Lynch syndrome) gene analysis; full sequence analysis</t>
  </si>
  <si>
    <t>PMS2 (postmeiotic segregation increased 2 [S. cerevisiae]) (e.g., hereditary nonpolyposis colorectal cancer, Lynch syndrome) gene analysis; duplication/deletion variants</t>
  </si>
  <si>
    <t>Oncology (breast), mRNA, gene expression profiling by real-time RT-PCR of 21 genes, utilizing formalin-fixed paraffin embedded tissue, algorithm reported as recurrence score</t>
  </si>
  <si>
    <t>MLH1 (mutL homolog 1, colon cancer, nonpolyposis type 2) (e.g., hereditary nonpolyposis colorectal cancer, Lynch syndrome) gene analysis; full sequence analysis</t>
  </si>
  <si>
    <t>Microsatellite instability analysis (e.g., hereditary non-polyposis colorectal cancer, Lynch syndrome) of markers for mismatch repair deficiency (e.g., BAT25, BAT26), includes comparison of neoplastic and normal tissue, if performed</t>
  </si>
  <si>
    <t>PMS2 (postmeiotic segregation increased 2 [S. cerevisiae]) (e.g., hereditary nonpolyposis colorectal cancer, Lynch syndrome) gene analysis; full sequence analysis</t>
  </si>
  <si>
    <t>UGT1A1 (UDP glucuronosyltransferase 1 family, polypeptide A1) (e.g., irinotecan metabolism), gene analysis, common variants (e.g., *28, *36, *37)</t>
  </si>
  <si>
    <t>HLA Class I typing, low resolution (e.g., antigen equivalents); complete (i.e., HLA-A, -B, and -C)</t>
  </si>
  <si>
    <t>Targeted genomic sequence analysis panel, hematolymphoid neoplasm or disorder, DNA and RNA analysis when performed, 5-50 genes (e.g., BRAF, CEBPA, DNMT3A, EZH2, FLT3, IDH1, IDH2, JAK2, KRAS, KIT, MLL, NRAS, NPM1, NOTCH1), interrogation for sequence variants, and copy number variants or rearrangements, or isoform expression or mRNA expression levels, if performed</t>
  </si>
  <si>
    <t>Oncology (ovarian), biochemical assays of five proteins (CA-125, apolipoprotein A1, beta-2 microglobulin, transferrin, and pre-albumin), utilizing serum, algorithm reported as a risk score</t>
  </si>
  <si>
    <t>BCR/ABL1 (t(9;22)) (e.g., chronic myelogenous leukemia) translocation analysis; other breakpoint, qualitative or quantitative</t>
  </si>
  <si>
    <t>BRCA1 (breast cancer 1) (e.g., hereditary breast and ovarian cancer) gene analysis; known familial variant</t>
  </si>
  <si>
    <t>CFTR (cystic fibrosis transmembrane conductance regulator) (e.g., cystic fibrosis) gene analysis; duplication/deletion variants</t>
  </si>
  <si>
    <t>Colorectal cancer, Lynch syndrome) gene analysis; known familial variantsMLH1 (mutL homolog 1, colon cancer, nonpolyposis type 2) (e.g., hereditary nonpolyposis</t>
  </si>
  <si>
    <t>MLH1 (mutL homolog 1, colon cancer, nonpolyposis type 2) (e.g., hereditary nonpolyposis colorectal cancer, Lynch syndrome) gene analysis; duplication/deletion variants</t>
  </si>
  <si>
    <t>MSH2 (mutS homolog 2, colon cancer, nonpolyposis type 1) (e.g., hereditary nonpolyposis colorectal cancer, Lynch syndrome) gene analysis; duplication/deletion variants</t>
  </si>
  <si>
    <t>PMS2 (postmeiotic segregation increased 2 [S. cerevisiae]) (e.g., hereditary nonpolyposis colorectal cancer, Lynch syndrome) gene analysis; known familial variants</t>
  </si>
  <si>
    <t>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t>
  </si>
  <si>
    <t>Cell enumeration using immunologic selection and identification in fluid specimen (e.g., circulating tumor cells in blood)</t>
  </si>
  <si>
    <t>BRCA1, BRCA2 (breast cancer 1 and 2) (e.g., hereditary breast and ovarian cancer) gene analysis; full sequence analysis and full duplication/deletion analysis</t>
  </si>
  <si>
    <t>APC (adenomatous polyposis coli) (e.g., familial adenomatosis polyposis [FAP], attenuated FAP) gene analysis; known familial variants</t>
  </si>
  <si>
    <t>APC (adenomatous polyposis coli) (e.g., familial adenomatosis polyposis [FAP], attenuated FAP) gene analysis; duplication/deletion variants</t>
  </si>
  <si>
    <t>BCKDHB (branched-chain keto acid dehydrogenase E1, beta polypeptide) (e.g., Maple syrup urine disease) gene analysis, common variants (e.g., R183P, G278S,E422X)</t>
  </si>
  <si>
    <t>BRCA2 (breast cancer 2) (e.g., hereditary breast and ovarian cancer) gene analysis; full sequence analysis</t>
  </si>
  <si>
    <t>KIT (v-kit Hardy-Zuckerman 4 feline sarcoma viral oncogene homolog) (e.g., gastrointestinal stromal tumor [GIST], acute myeloid leukemia, melanoma), gene analysis, targeted sequence analysis (e.g., exons 8, 11, 13, 17, 18)</t>
  </si>
  <si>
    <t>MSH2 (mutS homolog 2, colon cancer, nonpolyposis type 1) (e.g., hereditary nonpolyposis colorectal cancer, Lynch syndrome) gene analysis; known familial variants</t>
  </si>
  <si>
    <t>MSH6 (mutS homolog 6 [E. coli]) (e.g., hereditary non-polyposis colorectal cancer, Lynch syndrome) gene analysis; known familial variants</t>
  </si>
  <si>
    <t>NPM1 (nucleophosmin) (e.g., acute myeloid leukemia) gene analysis, exon 12 variants</t>
  </si>
  <si>
    <t>PTEN (phosphatase and tensin homolog) (e.g., Cowden syndrome, PTEN hamartoma tumor syndrome) gene analysis; duplication/deletion variant</t>
  </si>
  <si>
    <t>TRB@ (T cell antigen receptor, beta) (e.g., leukemia and lymphoma), gene rearrangement analysis to detect abnormal clonal population(s); using amplification methodology (e.g., polymerase chain reaction)</t>
  </si>
  <si>
    <t>HLA Class I typing, high resolution (i.e., alleles or allele groups); complete (i.e., HLAA, -B, and -C)</t>
  </si>
  <si>
    <t>Hereditary breast cancer-related disorders (eg, hereditary breast cancer, hereditary ovarian cancer, hereditary endometrial cancer); genomic sequence analysis panel, must include sequencing of at least 10 genes, always including BRCA1, BRCA2, CDH1, MLH1, MSH2, MSH6, PALB2, PTEN, STK11, and TP53</t>
  </si>
  <si>
    <t>ABL1 (ABL proto-oncogene 1, non-receptor tyrosine kinase) (e.g., acquired imatinib tyrosine kinase inhibitor resistance), gene analysis, variants in the kinase domain</t>
  </si>
  <si>
    <t>Cytogenomic constitutional (genome-wide) microarray analysis; interrogation of genomic regions for copy number and single nucleotide polymorphism (SNP) variants for chromosomal abnormalities</t>
  </si>
  <si>
    <t>FMR1 (Fragile X mental retardation 1) (e.g., fragile X mental retardation) gene analysis; evaluation to detect abnormal (e.g., expanded) alleles</t>
  </si>
  <si>
    <t>Morphometric analysis, in situ hybridization (quantitative or semi-quantitative) each probe; manual</t>
  </si>
  <si>
    <t>In situ hybridization (e.g., FISH), each probe</t>
  </si>
  <si>
    <t>Morphometric analysis, in situ hybridization (quantitative or semi-quantitative) each probe; using computer-assisted technology</t>
  </si>
  <si>
    <t>Fetal chromosomal aneuploidy (e.g., trisomy 21, monosomy X) genomic sequence analysis panel, circulating cell-free fetal DNA in maternal blood, must include analysis of chromosomes 13, 18, and 21</t>
  </si>
  <si>
    <t>Cytogenomic constitutional (genome-wide) microarray analysis; interrogation of genomic regions for copy number variants (e.g., Bacterial Artificial Chromosome [BAC] or oligo-based comparative genomic hybridization [CGH] microarray analysis)</t>
  </si>
  <si>
    <t>PMP22 (peripheral myelin protein 22) (e.g., Charcot-Marie-Tooth, hereditary neuropathy with liability to pressure palsies) gene analysis; duplication/deletion analysis</t>
  </si>
  <si>
    <t>SNRPN/UBE3A (small nuclear ribonucleoprotein polypeptide N and ubiquitin protein ligase E3A) (e.g., Prader-Willi syndrome and/or Angelman syndrome), methylation analysis</t>
  </si>
  <si>
    <t>MECP2 (methyl CpG binding protein 2) (e.g., Rett syndrome) gene analysis; full sequence analysis</t>
  </si>
  <si>
    <t>PMP22 (peripheral myelin protein 22) (e.g., Charcot-Marie-Tooth, hereditary neuropathy with liability to pressure palsies) gene analysis; full sequence analysis</t>
  </si>
  <si>
    <t>HEXA (hexosaminidase A [alpha polypeptide]) (e.g., Tay-Sachs disease) gene analysis, common variants (e.g., 1278insTATC, 1421+1G&gt;C, G269S)</t>
  </si>
  <si>
    <t>FMR1 (Fragile X mental retardation 1) (e.g., fragile X mental retardation) gene analysis; characterization of alleles (e.g., expanded size and methylation status)</t>
  </si>
  <si>
    <t>GBA (glucosidase, beta, acid) (e.g., Gaucher disease) gene analysis, common variants (e.g., N370S, 84GG, L444P, IVS2+1G&gt;A)</t>
  </si>
  <si>
    <t>DMD (dystrophin) (e.g., Duchenne/Becker muscular dystrophy) deletion analysis, and duplication analysis, if performed</t>
  </si>
  <si>
    <t>IKBKAP (inhibitor of kappa light polypeptide gene enhancer in B-cells, kinase complex-associated protein) (e.g., familial dysautonomia) gene analysis, common variants (e.g., 2507+6T&gt;C, R696P)</t>
  </si>
  <si>
    <t>G6PC (glucose-6-phosphatase, catalytic subunit) (e.g., Glycogen storage disease, Type 1a, von Gierke disease) gene analysis, common variants (e.g., R83C, Q347X)</t>
  </si>
  <si>
    <t>SMPD1(sphingomyelin phosphodiesterase 1, acid lysosomal) (e.g., Niemann-Pick disease, Type A) gene analysis, common variants (e.g., R496L, L302P, fsP330)</t>
  </si>
  <si>
    <t>MECP2 (methyl CpG binding protein 2) (e.g., Rett syndrome) gene analysis; duplication/deletion variants</t>
  </si>
  <si>
    <t>GJB2 (gap junction protein, beta 2, 26kDa, connexin 26) (e.g., nonsyndromic hearing loss) gene analysis; full gene sequence</t>
  </si>
  <si>
    <t>Exome (e.g., unexplained constitutional or heritable disorder or syndrome); sequence analysis</t>
  </si>
  <si>
    <t>ASPA (aspartoacylase) (e.g., Canavan disease) gene analysis, common variants (e.g., E285A, Y231X)</t>
  </si>
  <si>
    <t>Exome (e.g., unexplained constitutional or heritable disorder or syndrome); sequence analysis, each comparator exome (e.g., parents, siblings) (List separately in addition to code for primary procedure)</t>
  </si>
  <si>
    <t>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t>
  </si>
  <si>
    <t>F5 (coagulation Factor V) (e.g., hereditary hypercoagulability) gene analysis, Leiden variant</t>
  </si>
  <si>
    <t>MTHFR (5,10-methylenetetrahydrofolate reductase) (e.g., hereditary hypercoagulability) gene analysis, common variants (e.g., 677T, 1298C)</t>
  </si>
  <si>
    <t>F2 (prothrombin, coagulation factor II) (e.g., hereditary hypercoagulability) gene analysis, 20210G&gt;A variant</t>
  </si>
  <si>
    <t>HFE (hemochromatosis) (e.g., hereditary hemochromatosis) gene analysis, common</t>
  </si>
  <si>
    <t>HBA1/HBA2 (alpha globin 1 and alpha globin 2) (eg, alpha thalassemia, Hb Bart hydrops fetalis syndrome, HbH disease), gene analysis; common deletions or variant (eg, Southeast Asian, Thai, Filipino, Mediterranean, alpha3.7, alpha4.2, alpha20.5, Constant Spring)</t>
  </si>
  <si>
    <t>FANCC (Fanconi anemia, complementation group C) (e.g., Fanconi anemia, type C) gene analysis, common variant (e.g., IVS4+4A&gt;T)</t>
  </si>
  <si>
    <t>Unlisted molecular pathology procedure</t>
  </si>
  <si>
    <t>Unlisted chemistry procedure</t>
  </si>
  <si>
    <t>Unlisted immunology procedure</t>
  </si>
  <si>
    <t>Unlisted multianalyte assay with algorithmic analysis</t>
  </si>
  <si>
    <t>Unlisted hematology and coagulation procedure</t>
  </si>
  <si>
    <t>Unlisted surgical pathology procedure</t>
  </si>
  <si>
    <t>Unlisted reproductive medicine laboratory procedure</t>
  </si>
  <si>
    <t>Unlisted cytopathology procedure</t>
  </si>
  <si>
    <t>Unlisted miscellaneous pathology test</t>
  </si>
  <si>
    <t>Immunohistochemistry or immunocytochemistry, per specimen; each additional single antibody stain procedure</t>
  </si>
  <si>
    <t>Comparative analysis using Short Tandem Repeat (STR) markers; patient and comparative specimen (e.g., pre-transplant recipient and donor germline testing, post-transplant non-hematopoietic recipient germline tissue sample] and donor testing, twin zygosity testing, or maternal cell germline [e.g., buccal swab or other contamination of fetal cells)</t>
  </si>
  <si>
    <t>Neurological or likely neurological</t>
  </si>
  <si>
    <t>Non-neurological</t>
  </si>
  <si>
    <t>Unknown</t>
  </si>
  <si>
    <t>%</t>
  </si>
  <si>
    <t>&lt;0.01</t>
  </si>
  <si>
    <t>Table e-1: Initial molecular pathology test in patients recently evaluated by a neurologist, by frequency</t>
  </si>
  <si>
    <t>Molecular pathology procedure, Level 2 analysis</t>
  </si>
  <si>
    <t>Molecular pathology procedure, Level 7 analysis</t>
  </si>
  <si>
    <t>Molecular pathology procedure, Level 1 analysis</t>
  </si>
  <si>
    <t>Molecular pathology procedure, Level 4 analysis</t>
  </si>
  <si>
    <t>Molecular pathology procedure, Level 5 analysis</t>
  </si>
  <si>
    <t>Molecular pathology procedure, Level 6 analysis</t>
  </si>
  <si>
    <t>Molecular pathology procedure, Level 8 analysis</t>
  </si>
  <si>
    <t>Molecular pathology procedure, Level 3 analysis</t>
  </si>
  <si>
    <t>Molecular pathology procedure, Level 9 analysis</t>
  </si>
  <si>
    <t>Molecular pathology procedure, Level 2 analysis (short description)</t>
  </si>
  <si>
    <t>Immunohistochemistry or immunocytochemistry, per specimen; each additional single antibody stain procedure (List separately in addition to code for primary procedure)</t>
  </si>
  <si>
    <t>Molecular pathology procedure, Level 1 analysis (short description)</t>
  </si>
  <si>
    <t>G0452</t>
  </si>
  <si>
    <t>Molecular pathology procedure; physician interpretation and report</t>
  </si>
  <si>
    <t>Molecular pathology procedure, Level 7 analysis (short description)</t>
  </si>
  <si>
    <t>Molecular pathology procedure, Level 5 analysis (short description)</t>
  </si>
  <si>
    <t>Molecular pathology procedure, Level 3 analysis (short description)</t>
  </si>
  <si>
    <t>Molecular pathology procedure, Level 6 analysis (short description)</t>
  </si>
  <si>
    <t>Molecular pathology procedure, Level 4 analysis (short description)</t>
  </si>
  <si>
    <t>Molecular pathology procedure, Level 8 analysis (short description)</t>
  </si>
  <si>
    <t>Molecular pathology procedure, Level 9 analysis (short description)</t>
  </si>
  <si>
    <t>MCOLN1 (mucolipin 1) (e.g., Mucolipidosis, type IV) gene analysis, common variants (e.g., IVS3-2A&gt;G, del6.4kb)</t>
  </si>
  <si>
    <t>BLM (Bloom syndrome, RecQ helicase-like) (e.g., Bloom syndrome) gene analysis, 2281del6ins7 variant</t>
  </si>
  <si>
    <t>Comparative analysis using Short Tandem Repeat (STR) markers; patient and comparative specimen (e.g., pre-transplant recipient and donor germline testing, post-transplant non-hematopoietic recipient germline tissue sample] and donor testing, twin zygosity testing, or maternal cellgermline [e.g., buccal swab or other contamination of fetal cells)</t>
  </si>
  <si>
    <t>PTEN (phosphatase and tensin homolog) (e.g., Cowden syndrome, PTEN hamartoma tumor syndrome) gene analysis; known familial variant</t>
  </si>
  <si>
    <t>Hereditary colon cancer disorders (e.g., Lynch syndrome, PTEN hamartoma syndrome, Cowden syndrome, familial adenomatosis polyposis); genomic sequence analysis panel, must include sequencing of at least 10 genes, including APC, BMPR1A, CDH1, MLH1, MSH2, MSH6, MUTYH, PTEN, SMAD4, and STK11</t>
  </si>
  <si>
    <t>NRAS (neuroblastoma RAS viral [v-ras] oncogene homolog) (e.g., colorectal carcinoma), gene analysis, variants in exon 2 (e.g., codons 12 and 13) and exon 3 (e.g., codon 61)</t>
  </si>
  <si>
    <t>IGK@ (Immunoglobulin kappa light chain locus) (e.g., leukemia and lymphoma, Bcell), gene rearrangement analysis, evaluation to detect abnormal clonal population(s)</t>
  </si>
  <si>
    <t>S0265</t>
  </si>
  <si>
    <t>BRCA1 (breast cancer 1) (e.g., hereditary breast and ovarian cancer) gene analysis; full sequence analysis and common duplication/deletion variants (i.e., exon 13 del 3.835kb, exon 13 dup 6kb, exon 14-20 del 26kb, exon 22 del 510bp, exon 8-9 del 7.1kb)</t>
  </si>
  <si>
    <t>Comparative analysis using Short Tandem Repeat (STR) markers; each additional specimen (e.g., additional cord blood donor, additional fetal samples from different cultures, or additional zygosity in multiple birth pregnancies) (List separately in addition to code for primary procedure)</t>
  </si>
  <si>
    <t>PDGFRA (platelet-derived growth factor receptor, alpha polypeptide) (e.g., gastrointestinal stromal tumor [GIST]), gene analysis, targeted sequence analysis (e.g., exons 12, 18)</t>
  </si>
  <si>
    <t>Hereditary breast cancer-related disorders (e.g., hereditary breast cancer, hereditary ovarian cancer, hereditary endometrial cancer); duplication/deletion analysis panel, must include analyses for BRCA1, BRCA2, MLH1, MSH2, and STK11</t>
  </si>
  <si>
    <t>KRAS (Kirsten rat sarcoma viral oncogene homolog) (e.g., carcinoma) gene analysis; additional variant(s) (e.g., codon 61, codon 146)</t>
  </si>
  <si>
    <t>Hereditary colon cancer disorders (e.g., Lynch syndrome, PTEN hamartoma syndrome, Cowden syndrome, familial adenomatosis polyposis); duplication/deletion analysis panel, must include analysis of at least 5 genes, including MLH1, MSH2, EPCAM, SMAD4, and STK11</t>
  </si>
  <si>
    <t>CEBPA (CCAAT/enhancer binding protein [C/EBP], alpha) (e.g., acute myeloid leukemia), gene analysis, full gene sequence</t>
  </si>
  <si>
    <t>GJB6 (gap junction protein, beta 6, 30kDa, connexin 30) (e.g., nonsyndromic hearing loss) gene analysis, common variants (e.g., 309kb [del(GJB6-D13S1830)] and 232kb [del(GJB6-D13S1854)])</t>
  </si>
  <si>
    <t>IGH@ (Immunoglobulin heavy chain locus) (e.g., leukemias and lymphomas, B-cell), gene rearrangement analysis to detect abnormal clonal population(s); direct probe methodology (e.g., Southern blot)</t>
  </si>
  <si>
    <t>Cardiology (heart transplant), mRNA, gene expression profiling by real-time quantitative PCR of 20 genes (11 content and 9 housekeeping), utilizing subfraction of peripheral blood, algorithm reported as a rejection risk score</t>
  </si>
  <si>
    <t>Genetic counseling, under physician supervision, each 15 minutes</t>
  </si>
  <si>
    <t>MLH1 (mutL homolog 1,  colorectal cancer, Lynch syndrome) gene analysis; known familial variantsMLH1 (mutL homolog 1, colon cancer, nonpolyposis type 2) (e.g., hereditary nonpolyposis</t>
  </si>
  <si>
    <t>Subtotal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</si>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</sst>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Arial"/>
      <family val="2"/>
    </font>
    <font>
      <b/>
      <sz val="11"/>
      <color theme="1"/>
      <name val="Arial"/>
      <family val="2"/>
    </font>
    <font>
      <u/>
      <sz val="11"/>
      <color theme="1"/>
      <name val="Arial"/>
      <family val="2"/>
    </font>
    <font>
      <b/>
      <sz val="11"/>
      <color indexed="8"/>
      <name val="Arial"/>
      <family val="2"/>
    </font>
    <font>
      <sz val="11"/>
      <color indexed="8"/>
      <name val="Arial"/>
      <family val="2"/>
    </font>
    <font>
      <b/>
      <u/>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xf numFmtId="0" fontId="0" fillId="0" borderId="0" xfId="0" applyAlignment="1">
      <alignment horizontal="center"/>
    </xf>
    <xf numFmtId="0" fontId="1" fillId="0" borderId="0" xfId="0" applyFont="1"/>
    <xf numFmtId="164" fontId="1" fillId="0" borderId="0" xfId="0" applyNumberFormat="1" applyFont="1"/>
    <xf numFmtId="2" fontId="0" fillId="0" borderId="0" xfId="0" applyNumberFormat="1"/>
    <xf numFmtId="2" fontId="0" fillId="0" borderId="0" xfId="0" applyNumberFormat="1" applyAlignment="1">
      <alignment horizontal="right"/>
    </xf>
    <xf numFmtId="0" fontId="0" fillId="0" borderId="0" xfId="0" applyAlignment="1">
      <alignment wrapText="1"/>
    </xf>
    <xf numFmtId="0" fontId="1" fillId="0" borderId="0" xfId="0" applyFont="1" applyAlignment="1"/>
    <xf numFmtId="0" fontId="2" fillId="0" borderId="0" xfId="0" applyFont="1"/>
    <xf numFmtId="0" fontId="0" fillId="0" borderId="0" xfId="0" applyFont="1" applyAlignment="1">
      <alignment horizontal="center"/>
    </xf>
    <xf numFmtId="0" fontId="0" fillId="0" borderId="0" xfId="0" applyFont="1"/>
    <xf numFmtId="0" fontId="0" fillId="0" borderId="0" xfId="0" applyFont="1" applyBorder="1" applyAlignment="1">
      <alignment wrapText="1"/>
    </xf>
    <xf numFmtId="0" fontId="3"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wrapText="1"/>
    </xf>
    <xf numFmtId="0" fontId="4" fillId="0" borderId="0" xfId="0" applyNumberFormat="1" applyFont="1" applyFill="1" applyBorder="1" applyAlignment="1" applyProtection="1">
      <alignment vertical="top" wrapText="1"/>
    </xf>
    <xf numFmtId="0" fontId="1" fillId="0" borderId="0" xfId="0" applyFont="1" applyBorder="1" applyAlignment="1">
      <alignment wrapText="1"/>
    </xf>
    <xf numFmtId="0" fontId="5" fillId="0" borderId="0" xfId="0" applyFont="1" applyBorder="1" applyAlignment="1">
      <alignment wrapText="1"/>
    </xf>
    <xf numFmtId="0" fontId="5" fillId="0" borderId="0" xfId="0" applyFont="1"/>
    <xf numFmtId="0" fontId="3" fillId="0" borderId="0" xfId="0" applyNumberFormat="1" applyFont="1" applyFill="1" applyBorder="1" applyAlignment="1" applyProtection="1">
      <alignment vertical="top" wrapText="1"/>
    </xf>
    <xf numFmtId="164" fontId="4" fillId="0" borderId="0" xfId="0" applyNumberFormat="1" applyFont="1" applyFill="1" applyBorder="1" applyAlignment="1" applyProtection="1">
      <alignment vertical="top" wrapText="1"/>
    </xf>
    <xf numFmtId="164" fontId="3" fillId="0" borderId="0" xfId="0" applyNumberFormat="1" applyFont="1" applyFill="1" applyBorder="1" applyAlignment="1" applyProtection="1">
      <alignment vertical="top" wrapText="1"/>
    </xf>
    <xf numFmtId="164" fontId="1" fillId="0" borderId="0" xfId="0" applyNumberFormat="1" applyFont="1" applyBorder="1" applyAlignment="1">
      <alignment wrapText="1"/>
    </xf>
    <xf numFmtId="164" fontId="0" fillId="0" borderId="0" xfId="0" applyNumberFormat="1" applyFont="1" applyBorder="1" applyAlignment="1">
      <alignment wrapText="1"/>
    </xf>
    <xf numFmtId="0" fontId="3" fillId="0" borderId="0" xfId="0" applyNumberFormat="1" applyFont="1" applyFill="1" applyBorder="1" applyAlignment="1" applyProtection="1">
      <alignment horizontal="right" wrapText="1"/>
    </xf>
    <xf numFmtId="0" fontId="1" fillId="0" borderId="0"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workbookViewId="0">
      <selection sqref="A1:E3"/>
    </sheetView>
  </sheetViews>
  <sheetFormatPr defaultRowHeight="72.75" customHeight="1" x14ac:dyDescent="0.2"/>
  <cols>
    <col min="1" max="1" width="13.375" customWidth="1"/>
    <col min="2" max="2" width="11.875" style="1" customWidth="1"/>
    <col min="3" max="3" width="67.375" customWidth="1"/>
  </cols>
  <sheetData>
    <row r="1" spans="1:5" ht="15" x14ac:dyDescent="0.25">
      <c r="A1" s="2" t="s">
        <v>132</v>
      </c>
    </row>
    <row r="2" spans="1:5" ht="14.25" x14ac:dyDescent="0.2"/>
    <row r="3" spans="1:5" ht="15" x14ac:dyDescent="0.25">
      <c r="A3" s="2" t="s">
        <v>3</v>
      </c>
      <c r="B3" s="7" t="s">
        <v>0</v>
      </c>
      <c r="C3" s="2" t="s">
        <v>1</v>
      </c>
      <c r="D3" s="2" t="s">
        <v>2</v>
      </c>
      <c r="E3" s="2" t="s">
        <v>130</v>
      </c>
    </row>
    <row r="4" spans="1:5" ht="14.25" x14ac:dyDescent="0.2"/>
    <row r="5" spans="1:5" ht="14.25" x14ac:dyDescent="0.2">
      <c r="A5" s="8" t="s">
        <v>127</v>
      </c>
    </row>
    <row r="6" spans="1:5" ht="14.25" x14ac:dyDescent="0.2">
      <c r="A6" s="8"/>
    </row>
    <row r="7" spans="1:5" ht="28.5" x14ac:dyDescent="0.2">
      <c r="A7" s="8"/>
      <c r="B7" s="1">
        <v>81241</v>
      </c>
      <c r="C7" s="6" t="s">
        <v>110</v>
      </c>
      <c r="D7">
        <v>938</v>
      </c>
      <c r="E7" s="4">
        <f>(D7/44022)*100</f>
        <v>2.1307528054154741</v>
      </c>
    </row>
    <row r="8" spans="1:5" ht="28.5" x14ac:dyDescent="0.2">
      <c r="B8" s="1">
        <v>81225</v>
      </c>
      <c r="C8" s="6" t="s">
        <v>5</v>
      </c>
      <c r="D8">
        <v>788</v>
      </c>
      <c r="E8" s="4">
        <f>(D8/44022)*100</f>
        <v>1.7900140838671572</v>
      </c>
    </row>
    <row r="9" spans="1:5" ht="28.5" x14ac:dyDescent="0.2">
      <c r="A9" s="8"/>
      <c r="B9" s="1">
        <v>81291</v>
      </c>
      <c r="C9" s="6" t="s">
        <v>111</v>
      </c>
      <c r="D9">
        <v>784</v>
      </c>
      <c r="E9" s="4">
        <f>(D9/44022)*100</f>
        <v>1.7809277179592025</v>
      </c>
    </row>
    <row r="10" spans="1:5" ht="42.75" x14ac:dyDescent="0.2">
      <c r="B10" s="1">
        <v>81229</v>
      </c>
      <c r="C10" s="6" t="s">
        <v>86</v>
      </c>
      <c r="D10">
        <v>226</v>
      </c>
      <c r="E10" s="4">
        <f>(D10/44022)*100</f>
        <v>0.51337967379946392</v>
      </c>
    </row>
    <row r="11" spans="1:5" ht="28.5" x14ac:dyDescent="0.2">
      <c r="B11" s="1">
        <v>81243</v>
      </c>
      <c r="C11" s="6" t="s">
        <v>87</v>
      </c>
      <c r="D11">
        <v>219</v>
      </c>
      <c r="E11" s="4">
        <f t="shared" ref="E11:E28" si="0">(D11/44022)*100</f>
        <v>0.49747853346054249</v>
      </c>
    </row>
    <row r="12" spans="1:5" ht="28.5" x14ac:dyDescent="0.2">
      <c r="B12" s="1">
        <v>88368</v>
      </c>
      <c r="C12" s="6" t="s">
        <v>88</v>
      </c>
      <c r="D12">
        <v>140</v>
      </c>
      <c r="E12" s="4">
        <f t="shared" si="0"/>
        <v>0.31802280677842898</v>
      </c>
    </row>
    <row r="13" spans="1:5" ht="14.25" x14ac:dyDescent="0.2">
      <c r="B13" s="1">
        <v>88365</v>
      </c>
      <c r="C13" s="6" t="s">
        <v>89</v>
      </c>
      <c r="D13">
        <v>138</v>
      </c>
      <c r="E13" s="4">
        <f t="shared" si="0"/>
        <v>0.31347962382445138</v>
      </c>
    </row>
    <row r="14" spans="1:5" ht="28.5" x14ac:dyDescent="0.2">
      <c r="B14" s="1">
        <v>88367</v>
      </c>
      <c r="C14" s="6" t="s">
        <v>90</v>
      </c>
      <c r="D14">
        <v>90</v>
      </c>
      <c r="E14" s="4">
        <f t="shared" si="0"/>
        <v>0.20444323292899005</v>
      </c>
    </row>
    <row r="15" spans="1:5" ht="42.75" x14ac:dyDescent="0.2">
      <c r="B15" s="1">
        <v>81420</v>
      </c>
      <c r="C15" s="6" t="s">
        <v>91</v>
      </c>
      <c r="D15">
        <v>52</v>
      </c>
      <c r="E15" s="4">
        <f t="shared" si="0"/>
        <v>0.11812275680341648</v>
      </c>
    </row>
    <row r="16" spans="1:5" ht="57" x14ac:dyDescent="0.2">
      <c r="B16" s="1">
        <v>81228</v>
      </c>
      <c r="C16" s="6" t="s">
        <v>92</v>
      </c>
      <c r="D16">
        <v>33</v>
      </c>
      <c r="E16" s="4">
        <f t="shared" si="0"/>
        <v>7.4962518740629688E-2</v>
      </c>
    </row>
    <row r="17" spans="2:5" ht="42.75" x14ac:dyDescent="0.2">
      <c r="B17" s="1">
        <v>81324</v>
      </c>
      <c r="C17" s="6" t="s">
        <v>93</v>
      </c>
      <c r="D17">
        <v>24</v>
      </c>
      <c r="E17" s="4">
        <f t="shared" si="0"/>
        <v>5.4518195447730684E-2</v>
      </c>
    </row>
    <row r="18" spans="2:5" ht="42.75" x14ac:dyDescent="0.2">
      <c r="B18" s="1">
        <v>81331</v>
      </c>
      <c r="C18" s="6" t="s">
        <v>94</v>
      </c>
      <c r="D18">
        <v>14</v>
      </c>
      <c r="E18" s="4">
        <f t="shared" si="0"/>
        <v>3.1802280677842895E-2</v>
      </c>
    </row>
    <row r="19" spans="2:5" ht="28.5" x14ac:dyDescent="0.2">
      <c r="B19" s="1">
        <v>81302</v>
      </c>
      <c r="C19" s="6" t="s">
        <v>95</v>
      </c>
      <c r="D19">
        <v>12</v>
      </c>
      <c r="E19" s="4">
        <f t="shared" si="0"/>
        <v>2.7259097723865342E-2</v>
      </c>
    </row>
    <row r="20" spans="2:5" ht="28.5" customHeight="1" x14ac:dyDescent="0.2">
      <c r="B20" s="1">
        <v>81325</v>
      </c>
      <c r="C20" s="6" t="s">
        <v>96</v>
      </c>
      <c r="D20">
        <v>9</v>
      </c>
      <c r="E20" s="4">
        <f t="shared" si="0"/>
        <v>2.0444323292899004E-2</v>
      </c>
    </row>
    <row r="21" spans="2:5" ht="28.5" x14ac:dyDescent="0.2">
      <c r="B21" s="1">
        <v>81255</v>
      </c>
      <c r="C21" s="6" t="s">
        <v>97</v>
      </c>
      <c r="D21">
        <v>7</v>
      </c>
      <c r="E21" s="4">
        <f t="shared" si="0"/>
        <v>1.5901140338921448E-2</v>
      </c>
    </row>
    <row r="22" spans="2:5" ht="28.5" x14ac:dyDescent="0.2">
      <c r="B22" s="1">
        <v>81244</v>
      </c>
      <c r="C22" s="6" t="s">
        <v>98</v>
      </c>
      <c r="D22">
        <v>6</v>
      </c>
      <c r="E22" s="4">
        <f t="shared" si="0"/>
        <v>1.3629548861932671E-2</v>
      </c>
    </row>
    <row r="23" spans="2:5" ht="28.5" x14ac:dyDescent="0.2">
      <c r="B23" s="1">
        <v>81251</v>
      </c>
      <c r="C23" s="6" t="s">
        <v>99</v>
      </c>
      <c r="D23">
        <v>6</v>
      </c>
      <c r="E23" s="4">
        <f t="shared" si="0"/>
        <v>1.3629548861932671E-2</v>
      </c>
    </row>
    <row r="24" spans="2:5" ht="28.5" x14ac:dyDescent="0.2">
      <c r="B24" s="1">
        <v>81161</v>
      </c>
      <c r="C24" s="6" t="s">
        <v>100</v>
      </c>
      <c r="D24">
        <v>5</v>
      </c>
      <c r="E24" s="4">
        <f t="shared" si="0"/>
        <v>1.1357957384943891E-2</v>
      </c>
    </row>
    <row r="25" spans="2:5" ht="42.75" x14ac:dyDescent="0.2">
      <c r="B25" s="1">
        <v>81260</v>
      </c>
      <c r="C25" s="6" t="s">
        <v>101</v>
      </c>
      <c r="D25">
        <v>5</v>
      </c>
      <c r="E25" s="4">
        <f t="shared" si="0"/>
        <v>1.1357957384943891E-2</v>
      </c>
    </row>
    <row r="26" spans="2:5" ht="42.75" x14ac:dyDescent="0.2">
      <c r="B26" s="1">
        <v>81250</v>
      </c>
      <c r="C26" s="6" t="s">
        <v>102</v>
      </c>
      <c r="D26">
        <v>4</v>
      </c>
      <c r="E26" s="4">
        <f t="shared" si="0"/>
        <v>9.0863659079551129E-3</v>
      </c>
    </row>
    <row r="27" spans="2:5" ht="28.5" customHeight="1" x14ac:dyDescent="0.2">
      <c r="B27" s="1">
        <v>81330</v>
      </c>
      <c r="C27" s="6" t="s">
        <v>103</v>
      </c>
      <c r="D27">
        <v>4</v>
      </c>
      <c r="E27" s="4">
        <f t="shared" si="0"/>
        <v>9.0863659079551129E-3</v>
      </c>
    </row>
    <row r="28" spans="2:5" ht="28.5" x14ac:dyDescent="0.2">
      <c r="B28" s="1">
        <v>81304</v>
      </c>
      <c r="C28" s="6" t="s">
        <v>104</v>
      </c>
      <c r="D28">
        <v>3</v>
      </c>
      <c r="E28" s="4">
        <f t="shared" si="0"/>
        <v>6.8147744309663355E-3</v>
      </c>
    </row>
    <row r="29" spans="2:5" ht="28.5" x14ac:dyDescent="0.2">
      <c r="B29" s="1">
        <v>81252</v>
      </c>
      <c r="C29" s="6" t="s">
        <v>105</v>
      </c>
      <c r="D29">
        <v>2</v>
      </c>
      <c r="E29" s="5" t="s">
        <v>131</v>
      </c>
    </row>
    <row r="30" spans="2:5" ht="28.5" x14ac:dyDescent="0.2">
      <c r="B30" s="1">
        <v>81415</v>
      </c>
      <c r="C30" s="6" t="s">
        <v>106</v>
      </c>
      <c r="D30">
        <v>2</v>
      </c>
      <c r="E30" s="5" t="s">
        <v>131</v>
      </c>
    </row>
    <row r="31" spans="2:5" ht="28.5" x14ac:dyDescent="0.2">
      <c r="B31" s="1">
        <v>81200</v>
      </c>
      <c r="C31" s="6" t="s">
        <v>107</v>
      </c>
      <c r="D31">
        <v>1</v>
      </c>
      <c r="E31" s="5" t="s">
        <v>131</v>
      </c>
    </row>
    <row r="32" spans="2:5" ht="42.75" x14ac:dyDescent="0.2">
      <c r="B32" s="1">
        <v>81416</v>
      </c>
      <c r="C32" s="6" t="s">
        <v>108</v>
      </c>
      <c r="D32">
        <v>1</v>
      </c>
      <c r="E32" s="5" t="s">
        <v>131</v>
      </c>
    </row>
    <row r="33" spans="1:5" ht="85.5" x14ac:dyDescent="0.2">
      <c r="B33" s="1">
        <v>81460</v>
      </c>
      <c r="C33" s="6" t="s">
        <v>109</v>
      </c>
      <c r="D33">
        <v>1</v>
      </c>
      <c r="E33" s="5" t="s">
        <v>131</v>
      </c>
    </row>
    <row r="34" spans="1:5" ht="14.25" x14ac:dyDescent="0.2">
      <c r="C34" s="6"/>
    </row>
    <row r="35" spans="1:5" ht="15" x14ac:dyDescent="0.25">
      <c r="C35" s="6"/>
      <c r="D35" s="2">
        <f>SUM(D10:D33)</f>
        <v>1004</v>
      </c>
      <c r="E35" s="3">
        <v>2.2799999999999998</v>
      </c>
    </row>
    <row r="36" spans="1:5" ht="14.25" x14ac:dyDescent="0.2">
      <c r="C36" s="6"/>
    </row>
    <row r="37" spans="1:5" ht="14.25" x14ac:dyDescent="0.2">
      <c r="A37" s="8" t="s">
        <v>128</v>
      </c>
      <c r="C37" s="6"/>
    </row>
    <row r="38" spans="1:5" ht="14.25" x14ac:dyDescent="0.2">
      <c r="C38" s="6"/>
      <c r="E38" s="4"/>
    </row>
    <row r="39" spans="1:5" ht="14.25" x14ac:dyDescent="0.2">
      <c r="C39" s="6"/>
      <c r="E39" s="4"/>
    </row>
    <row r="40" spans="1:5" ht="14.25" x14ac:dyDescent="0.2">
      <c r="C40" s="6"/>
      <c r="E40" s="4"/>
    </row>
    <row r="41" spans="1:5" ht="28.5" x14ac:dyDescent="0.2">
      <c r="B41" s="1">
        <v>81240</v>
      </c>
      <c r="C41" s="6" t="s">
        <v>112</v>
      </c>
      <c r="D41">
        <v>592</v>
      </c>
      <c r="E41" s="4">
        <f t="shared" ref="E41:E101" si="1">(D41/44022)*100</f>
        <v>1.3447821543773568</v>
      </c>
    </row>
    <row r="42" spans="1:5" ht="28.5" x14ac:dyDescent="0.2">
      <c r="B42" s="1">
        <v>81374</v>
      </c>
      <c r="C42" s="6" t="s">
        <v>6</v>
      </c>
      <c r="D42">
        <v>447</v>
      </c>
      <c r="E42" s="4">
        <f t="shared" si="1"/>
        <v>1.0154013902139838</v>
      </c>
    </row>
    <row r="43" spans="1:5" ht="28.5" x14ac:dyDescent="0.2">
      <c r="B43" s="1">
        <v>81270</v>
      </c>
      <c r="C43" s="6" t="s">
        <v>7</v>
      </c>
      <c r="D43">
        <v>145</v>
      </c>
      <c r="E43" s="4">
        <f t="shared" si="1"/>
        <v>0.32938076416337286</v>
      </c>
    </row>
    <row r="44" spans="1:5" ht="28.5" x14ac:dyDescent="0.2">
      <c r="B44" s="1">
        <v>88120</v>
      </c>
      <c r="C44" s="6" t="s">
        <v>8</v>
      </c>
      <c r="D44">
        <v>145</v>
      </c>
      <c r="E44" s="4">
        <f t="shared" si="1"/>
        <v>0.32938076416337286</v>
      </c>
    </row>
    <row r="45" spans="1:5" ht="28.5" x14ac:dyDescent="0.2">
      <c r="B45" s="1">
        <v>81220</v>
      </c>
      <c r="C45" s="6" t="s">
        <v>9</v>
      </c>
      <c r="D45">
        <v>137</v>
      </c>
      <c r="E45" s="4">
        <f t="shared" si="1"/>
        <v>0.31120803234746264</v>
      </c>
    </row>
    <row r="46" spans="1:5" ht="28.5" x14ac:dyDescent="0.2">
      <c r="B46" s="1">
        <v>81256</v>
      </c>
      <c r="C46" s="6" t="s">
        <v>113</v>
      </c>
      <c r="D46">
        <v>130</v>
      </c>
      <c r="E46" s="4">
        <f t="shared" si="1"/>
        <v>0.29530689200854121</v>
      </c>
    </row>
    <row r="47" spans="1:5" ht="42.75" x14ac:dyDescent="0.2">
      <c r="B47" s="1">
        <v>81226</v>
      </c>
      <c r="C47" s="6" t="s">
        <v>10</v>
      </c>
      <c r="D47">
        <v>129</v>
      </c>
      <c r="E47" s="4">
        <f t="shared" si="1"/>
        <v>0.29303530053155241</v>
      </c>
    </row>
    <row r="48" spans="1:5" ht="28.5" x14ac:dyDescent="0.2">
      <c r="B48" s="1">
        <v>86316</v>
      </c>
      <c r="C48" s="6" t="s">
        <v>11</v>
      </c>
      <c r="D48">
        <v>101</v>
      </c>
      <c r="E48" s="4">
        <f t="shared" si="1"/>
        <v>0.22943073917586659</v>
      </c>
    </row>
    <row r="49" spans="2:5" ht="28.5" x14ac:dyDescent="0.2">
      <c r="B49" s="1">
        <v>81213</v>
      </c>
      <c r="C49" s="6" t="s">
        <v>13</v>
      </c>
      <c r="D49">
        <v>69</v>
      </c>
      <c r="E49" s="4">
        <f t="shared" si="1"/>
        <v>0.15673981191222569</v>
      </c>
    </row>
    <row r="50" spans="2:5" ht="28.5" x14ac:dyDescent="0.2">
      <c r="B50" s="1">
        <v>81383</v>
      </c>
      <c r="C50" s="6" t="s">
        <v>14</v>
      </c>
      <c r="D50">
        <v>69</v>
      </c>
      <c r="E50" s="4">
        <f t="shared" si="1"/>
        <v>0.15673981191222569</v>
      </c>
    </row>
    <row r="51" spans="2:5" ht="28.5" x14ac:dyDescent="0.2">
      <c r="B51" s="1">
        <v>81227</v>
      </c>
      <c r="C51" s="6" t="s">
        <v>15</v>
      </c>
      <c r="D51">
        <v>57</v>
      </c>
      <c r="E51" s="4">
        <f t="shared" si="1"/>
        <v>0.12948071418836035</v>
      </c>
    </row>
    <row r="52" spans="2:5" ht="28.5" x14ac:dyDescent="0.2">
      <c r="B52" s="1">
        <v>81206</v>
      </c>
      <c r="C52" s="6" t="s">
        <v>16</v>
      </c>
      <c r="D52">
        <v>55</v>
      </c>
      <c r="E52" s="4">
        <f t="shared" si="1"/>
        <v>0.12493753123438281</v>
      </c>
    </row>
    <row r="53" spans="2:5" ht="42.75" x14ac:dyDescent="0.2">
      <c r="B53" s="1">
        <v>81235</v>
      </c>
      <c r="C53" s="6" t="s">
        <v>17</v>
      </c>
      <c r="D53">
        <v>53</v>
      </c>
      <c r="E53" s="4">
        <f t="shared" si="1"/>
        <v>0.12039434828040524</v>
      </c>
    </row>
    <row r="54" spans="2:5" ht="57" x14ac:dyDescent="0.2">
      <c r="B54" s="1">
        <v>81257</v>
      </c>
      <c r="C54" s="6" t="s">
        <v>114</v>
      </c>
      <c r="D54">
        <v>42</v>
      </c>
      <c r="E54" s="4">
        <f t="shared" si="1"/>
        <v>9.5406842033528699E-2</v>
      </c>
    </row>
    <row r="55" spans="2:5" ht="42.75" x14ac:dyDescent="0.2">
      <c r="B55" s="1">
        <v>81490</v>
      </c>
      <c r="C55" s="6" t="s">
        <v>18</v>
      </c>
      <c r="D55">
        <v>41</v>
      </c>
      <c r="E55" s="4">
        <f t="shared" si="1"/>
        <v>9.3135250556539914E-2</v>
      </c>
    </row>
    <row r="56" spans="2:5" ht="28.5" x14ac:dyDescent="0.2">
      <c r="B56" s="1">
        <v>88363</v>
      </c>
      <c r="C56" s="6" t="s">
        <v>19</v>
      </c>
      <c r="D56">
        <v>37</v>
      </c>
      <c r="E56" s="4">
        <f t="shared" si="1"/>
        <v>8.4048884648584801E-2</v>
      </c>
    </row>
    <row r="57" spans="2:5" ht="57" x14ac:dyDescent="0.2">
      <c r="B57" s="1">
        <v>81211</v>
      </c>
      <c r="C57" s="6" t="s">
        <v>20</v>
      </c>
      <c r="D57">
        <v>35</v>
      </c>
      <c r="E57" s="4">
        <f t="shared" si="1"/>
        <v>7.9505701694607245E-2</v>
      </c>
    </row>
    <row r="58" spans="2:5" ht="28.5" x14ac:dyDescent="0.2">
      <c r="B58" s="1">
        <v>81381</v>
      </c>
      <c r="C58" s="6" t="s">
        <v>21</v>
      </c>
      <c r="D58">
        <v>35</v>
      </c>
      <c r="E58" s="4">
        <f t="shared" si="1"/>
        <v>7.9505701694607245E-2</v>
      </c>
    </row>
    <row r="59" spans="2:5" ht="28.5" x14ac:dyDescent="0.2">
      <c r="B59" s="1">
        <v>81287</v>
      </c>
      <c r="C59" s="6" t="s">
        <v>22</v>
      </c>
      <c r="D59">
        <v>34</v>
      </c>
      <c r="E59" s="4">
        <f t="shared" si="1"/>
        <v>7.7234110217618474E-2</v>
      </c>
    </row>
    <row r="60" spans="2:5" ht="28.5" x14ac:dyDescent="0.2">
      <c r="B60" s="1">
        <v>81377</v>
      </c>
      <c r="C60" s="6" t="s">
        <v>23</v>
      </c>
      <c r="D60">
        <v>31</v>
      </c>
      <c r="E60" s="4">
        <f t="shared" si="1"/>
        <v>7.0419335786652118E-2</v>
      </c>
    </row>
    <row r="61" spans="2:5" ht="28.5" x14ac:dyDescent="0.2">
      <c r="B61" s="1">
        <v>81376</v>
      </c>
      <c r="C61" s="6" t="s">
        <v>24</v>
      </c>
      <c r="D61">
        <v>27</v>
      </c>
      <c r="E61" s="4">
        <f t="shared" si="1"/>
        <v>6.1332969878697012E-2</v>
      </c>
    </row>
    <row r="62" spans="2:5" ht="28.5" x14ac:dyDescent="0.2">
      <c r="B62" s="1">
        <v>81382</v>
      </c>
      <c r="C62" s="6" t="s">
        <v>25</v>
      </c>
      <c r="D62">
        <v>25</v>
      </c>
      <c r="E62" s="4">
        <f t="shared" si="1"/>
        <v>5.6789786924719456E-2</v>
      </c>
    </row>
    <row r="63" spans="2:5" ht="42.75" x14ac:dyDescent="0.2">
      <c r="B63" s="1">
        <v>81332</v>
      </c>
      <c r="C63" s="6" t="s">
        <v>26</v>
      </c>
      <c r="D63">
        <v>22</v>
      </c>
      <c r="E63" s="4">
        <f t="shared" si="1"/>
        <v>4.9975012493753121E-2</v>
      </c>
    </row>
    <row r="64" spans="2:5" ht="28.5" x14ac:dyDescent="0.2">
      <c r="B64" s="1">
        <v>81210</v>
      </c>
      <c r="C64" s="6" t="s">
        <v>27</v>
      </c>
      <c r="D64">
        <v>20</v>
      </c>
      <c r="E64" s="4">
        <f t="shared" si="1"/>
        <v>4.5431829539775564E-2</v>
      </c>
    </row>
    <row r="65" spans="2:5" ht="28.5" x14ac:dyDescent="0.2">
      <c r="B65" s="1">
        <v>81275</v>
      </c>
      <c r="C65" s="6" t="s">
        <v>28</v>
      </c>
      <c r="D65">
        <v>19</v>
      </c>
      <c r="E65" s="4">
        <f t="shared" si="1"/>
        <v>4.3160238062786786E-2</v>
      </c>
    </row>
    <row r="66" spans="2:5" ht="14.25" x14ac:dyDescent="0.2">
      <c r="B66" s="1">
        <v>86386</v>
      </c>
      <c r="C66" s="6" t="s">
        <v>29</v>
      </c>
      <c r="D66">
        <v>14</v>
      </c>
      <c r="E66" s="4">
        <f t="shared" si="1"/>
        <v>3.1802280677842895E-2</v>
      </c>
    </row>
    <row r="67" spans="2:5" ht="28.5" x14ac:dyDescent="0.2">
      <c r="B67" s="1">
        <v>81207</v>
      </c>
      <c r="C67" s="6" t="s">
        <v>30</v>
      </c>
      <c r="D67">
        <v>13</v>
      </c>
      <c r="E67" s="4">
        <f>(D67/44022)*100</f>
        <v>2.953068920085412E-2</v>
      </c>
    </row>
    <row r="68" spans="2:5" ht="71.25" x14ac:dyDescent="0.2">
      <c r="B68" s="1">
        <v>81265</v>
      </c>
      <c r="C68" s="6" t="s">
        <v>126</v>
      </c>
      <c r="D68">
        <v>13</v>
      </c>
      <c r="E68" s="4">
        <f t="shared" si="1"/>
        <v>2.953068920085412E-2</v>
      </c>
    </row>
    <row r="69" spans="2:5" ht="28.5" x14ac:dyDescent="0.2">
      <c r="B69" s="1">
        <v>81342</v>
      </c>
      <c r="C69" s="6" t="s">
        <v>31</v>
      </c>
      <c r="D69">
        <v>12</v>
      </c>
      <c r="E69" s="4">
        <f t="shared" si="1"/>
        <v>2.7259097723865342E-2</v>
      </c>
    </row>
    <row r="70" spans="2:5" ht="28.5" x14ac:dyDescent="0.2">
      <c r="B70" s="1">
        <v>81313</v>
      </c>
      <c r="C70" s="6" t="s">
        <v>32</v>
      </c>
      <c r="D70">
        <v>11</v>
      </c>
      <c r="E70" s="4">
        <f t="shared" si="1"/>
        <v>2.498750624687656E-2</v>
      </c>
    </row>
    <row r="71" spans="2:5" ht="85.5" x14ac:dyDescent="0.2">
      <c r="B71" s="1">
        <v>81455</v>
      </c>
      <c r="C71" s="6" t="s">
        <v>33</v>
      </c>
      <c r="D71">
        <v>10</v>
      </c>
      <c r="E71" s="4">
        <f t="shared" si="1"/>
        <v>2.2715914769887782E-2</v>
      </c>
    </row>
    <row r="72" spans="2:5" ht="28.5" x14ac:dyDescent="0.2">
      <c r="B72" s="1">
        <v>86294</v>
      </c>
      <c r="C72" s="6" t="s">
        <v>34</v>
      </c>
      <c r="D72">
        <v>10</v>
      </c>
      <c r="E72" s="4">
        <f t="shared" si="1"/>
        <v>2.2715914769887782E-2</v>
      </c>
    </row>
    <row r="73" spans="2:5" ht="28.5" x14ac:dyDescent="0.2">
      <c r="B73" s="1">
        <v>81201</v>
      </c>
      <c r="C73" s="6" t="s">
        <v>37</v>
      </c>
      <c r="D73">
        <v>9</v>
      </c>
      <c r="E73" s="4">
        <f t="shared" si="1"/>
        <v>2.0444323292899004E-2</v>
      </c>
    </row>
    <row r="74" spans="2:5" ht="28.5" x14ac:dyDescent="0.2">
      <c r="B74" s="1">
        <v>81219</v>
      </c>
      <c r="C74" s="6" t="s">
        <v>35</v>
      </c>
      <c r="D74">
        <v>9</v>
      </c>
      <c r="E74" s="4">
        <f t="shared" si="1"/>
        <v>2.0444323292899004E-2</v>
      </c>
    </row>
    <row r="75" spans="2:5" ht="28.5" x14ac:dyDescent="0.2">
      <c r="B75" s="1">
        <v>81245</v>
      </c>
      <c r="C75" s="6" t="s">
        <v>36</v>
      </c>
      <c r="D75">
        <v>9</v>
      </c>
      <c r="E75" s="4">
        <f t="shared" si="1"/>
        <v>2.0444323292899004E-2</v>
      </c>
    </row>
    <row r="76" spans="2:5" ht="28.5" x14ac:dyDescent="0.2">
      <c r="B76" s="1">
        <v>81242</v>
      </c>
      <c r="C76" s="6" t="s">
        <v>115</v>
      </c>
      <c r="D76">
        <v>8</v>
      </c>
      <c r="E76" s="4">
        <f t="shared" si="1"/>
        <v>1.8172731815910226E-2</v>
      </c>
    </row>
    <row r="77" spans="2:5" ht="28.5" x14ac:dyDescent="0.2">
      <c r="B77" s="1">
        <v>81370</v>
      </c>
      <c r="C77" s="6" t="s">
        <v>38</v>
      </c>
      <c r="D77">
        <v>8</v>
      </c>
      <c r="E77" s="4">
        <f t="shared" si="1"/>
        <v>1.8172731815910226E-2</v>
      </c>
    </row>
    <row r="78" spans="2:5" ht="28.5" x14ac:dyDescent="0.2">
      <c r="B78" s="1">
        <v>81375</v>
      </c>
      <c r="C78" s="6" t="s">
        <v>39</v>
      </c>
      <c r="D78">
        <v>8</v>
      </c>
      <c r="E78" s="4">
        <f t="shared" si="1"/>
        <v>1.8172731815910226E-2</v>
      </c>
    </row>
    <row r="79" spans="2:5" ht="28.5" x14ac:dyDescent="0.2">
      <c r="B79" s="1">
        <v>81380</v>
      </c>
      <c r="C79" s="6" t="s">
        <v>40</v>
      </c>
      <c r="D79">
        <v>8</v>
      </c>
      <c r="E79" s="4">
        <f t="shared" si="1"/>
        <v>1.8172731815910226E-2</v>
      </c>
    </row>
    <row r="80" spans="2:5" ht="28.5" x14ac:dyDescent="0.2">
      <c r="B80" s="1">
        <v>81545</v>
      </c>
      <c r="C80" s="6" t="s">
        <v>41</v>
      </c>
      <c r="D80">
        <v>8</v>
      </c>
      <c r="E80" s="4">
        <f t="shared" si="1"/>
        <v>1.8172731815910226E-2</v>
      </c>
    </row>
    <row r="81" spans="2:5" ht="42.75" x14ac:dyDescent="0.2">
      <c r="B81" s="1">
        <v>81261</v>
      </c>
      <c r="C81" s="6" t="s">
        <v>42</v>
      </c>
      <c r="D81">
        <v>7</v>
      </c>
      <c r="E81" s="4">
        <f t="shared" si="1"/>
        <v>1.5901140338921448E-2</v>
      </c>
    </row>
    <row r="82" spans="2:5" ht="28.5" x14ac:dyDescent="0.2">
      <c r="B82" s="1">
        <v>81321</v>
      </c>
      <c r="C82" s="6" t="s">
        <v>43</v>
      </c>
      <c r="D82">
        <v>6</v>
      </c>
      <c r="E82" s="4">
        <f t="shared" si="1"/>
        <v>1.3629548861932671E-2</v>
      </c>
    </row>
    <row r="83" spans="2:5" ht="28.5" x14ac:dyDescent="0.2">
      <c r="B83" s="1">
        <v>81373</v>
      </c>
      <c r="C83" s="6" t="s">
        <v>44</v>
      </c>
      <c r="D83">
        <v>6</v>
      </c>
      <c r="E83" s="4">
        <f t="shared" si="1"/>
        <v>1.3629548861932671E-2</v>
      </c>
    </row>
    <row r="84" spans="2:5" ht="28.5" x14ac:dyDescent="0.2">
      <c r="B84" s="1">
        <v>81212</v>
      </c>
      <c r="C84" s="6" t="s">
        <v>45</v>
      </c>
      <c r="D84">
        <v>5</v>
      </c>
      <c r="E84" s="4">
        <f t="shared" si="1"/>
        <v>1.1357957384943891E-2</v>
      </c>
    </row>
    <row r="85" spans="2:5" ht="28.5" x14ac:dyDescent="0.2">
      <c r="B85" s="1">
        <v>81263</v>
      </c>
      <c r="C85" s="6" t="s">
        <v>46</v>
      </c>
      <c r="D85">
        <v>5</v>
      </c>
      <c r="E85" s="4">
        <f t="shared" si="1"/>
        <v>1.1357957384943891E-2</v>
      </c>
    </row>
    <row r="86" spans="2:5" ht="28.5" x14ac:dyDescent="0.2">
      <c r="B86" s="1">
        <v>81300</v>
      </c>
      <c r="C86" s="6" t="s">
        <v>47</v>
      </c>
      <c r="D86">
        <v>5</v>
      </c>
      <c r="E86" s="4">
        <f t="shared" si="1"/>
        <v>1.1357957384943891E-2</v>
      </c>
    </row>
    <row r="87" spans="2:5" ht="42.75" x14ac:dyDescent="0.2">
      <c r="B87" s="1">
        <v>81315</v>
      </c>
      <c r="C87" s="6" t="s">
        <v>48</v>
      </c>
      <c r="D87">
        <v>5</v>
      </c>
      <c r="E87" s="4">
        <f t="shared" si="1"/>
        <v>1.1357957384943891E-2</v>
      </c>
    </row>
    <row r="88" spans="2:5" ht="28.5" x14ac:dyDescent="0.2">
      <c r="B88" s="1">
        <v>81500</v>
      </c>
      <c r="C88" s="6" t="s">
        <v>49</v>
      </c>
      <c r="D88">
        <v>5</v>
      </c>
      <c r="E88" s="4">
        <f t="shared" si="1"/>
        <v>1.1357957384943891E-2</v>
      </c>
    </row>
    <row r="89" spans="2:5" ht="28.5" x14ac:dyDescent="0.2">
      <c r="B89" s="1">
        <v>81217</v>
      </c>
      <c r="C89" s="6" t="s">
        <v>50</v>
      </c>
      <c r="D89">
        <v>4</v>
      </c>
      <c r="E89" s="4">
        <f t="shared" si="1"/>
        <v>9.0863659079551129E-3</v>
      </c>
    </row>
    <row r="90" spans="2:5" ht="28.5" x14ac:dyDescent="0.2">
      <c r="B90" s="1">
        <v>81223</v>
      </c>
      <c r="C90" s="6" t="s">
        <v>51</v>
      </c>
      <c r="D90">
        <v>4</v>
      </c>
      <c r="E90" s="4">
        <f t="shared" si="1"/>
        <v>9.0863659079551129E-3</v>
      </c>
    </row>
    <row r="91" spans="2:5" ht="42.75" x14ac:dyDescent="0.2">
      <c r="B91" s="1">
        <v>81295</v>
      </c>
      <c r="C91" s="6" t="s">
        <v>52</v>
      </c>
      <c r="D91">
        <v>4</v>
      </c>
      <c r="E91" s="4">
        <f>(D91/44022)*100</f>
        <v>9.0863659079551129E-3</v>
      </c>
    </row>
    <row r="92" spans="2:5" ht="28.5" x14ac:dyDescent="0.2">
      <c r="B92" s="1">
        <v>81298</v>
      </c>
      <c r="C92" s="6" t="s">
        <v>53</v>
      </c>
      <c r="D92">
        <v>4</v>
      </c>
      <c r="E92" s="4">
        <f t="shared" si="1"/>
        <v>9.0863659079551129E-3</v>
      </c>
    </row>
    <row r="93" spans="2:5" ht="42.75" x14ac:dyDescent="0.2">
      <c r="B93" s="1">
        <v>81319</v>
      </c>
      <c r="C93" s="6" t="s">
        <v>54</v>
      </c>
      <c r="D93">
        <v>4</v>
      </c>
      <c r="E93" s="4">
        <f t="shared" si="1"/>
        <v>9.0863659079551129E-3</v>
      </c>
    </row>
    <row r="94" spans="2:5" ht="42.75" x14ac:dyDescent="0.2">
      <c r="B94" s="1">
        <v>81519</v>
      </c>
      <c r="C94" s="6" t="s">
        <v>55</v>
      </c>
      <c r="D94">
        <v>4</v>
      </c>
      <c r="E94" s="4">
        <f t="shared" si="1"/>
        <v>9.0863659079551129E-3</v>
      </c>
    </row>
    <row r="95" spans="2:5" ht="42.75" x14ac:dyDescent="0.2">
      <c r="B95" s="1">
        <v>81292</v>
      </c>
      <c r="C95" s="6" t="s">
        <v>56</v>
      </c>
      <c r="D95">
        <v>3</v>
      </c>
      <c r="E95" s="4">
        <f t="shared" si="1"/>
        <v>6.8147744309663355E-3</v>
      </c>
    </row>
    <row r="96" spans="2:5" ht="42.75" customHeight="1" x14ac:dyDescent="0.2">
      <c r="B96" s="1">
        <v>81301</v>
      </c>
      <c r="C96" s="6" t="s">
        <v>57</v>
      </c>
      <c r="D96">
        <v>3</v>
      </c>
      <c r="E96" s="4">
        <f t="shared" si="1"/>
        <v>6.8147744309663355E-3</v>
      </c>
    </row>
    <row r="97" spans="2:5" ht="42.75" x14ac:dyDescent="0.2">
      <c r="B97" s="1">
        <v>81317</v>
      </c>
      <c r="C97" s="6" t="s">
        <v>58</v>
      </c>
      <c r="D97">
        <v>3</v>
      </c>
      <c r="E97" s="4">
        <f t="shared" si="1"/>
        <v>6.8147744309663355E-3</v>
      </c>
    </row>
    <row r="98" spans="2:5" ht="28.5" x14ac:dyDescent="0.2">
      <c r="B98" s="1">
        <v>81350</v>
      </c>
      <c r="C98" s="6" t="s">
        <v>59</v>
      </c>
      <c r="D98">
        <v>3</v>
      </c>
      <c r="E98" s="4">
        <f t="shared" si="1"/>
        <v>6.8147744309663355E-3</v>
      </c>
    </row>
    <row r="99" spans="2:5" ht="28.5" x14ac:dyDescent="0.2">
      <c r="B99" s="1">
        <v>81372</v>
      </c>
      <c r="C99" s="6" t="s">
        <v>60</v>
      </c>
      <c r="D99">
        <v>3</v>
      </c>
      <c r="E99" s="4">
        <f t="shared" si="1"/>
        <v>6.8147744309663355E-3</v>
      </c>
    </row>
    <row r="100" spans="2:5" ht="85.5" x14ac:dyDescent="0.2">
      <c r="B100" s="1">
        <v>81450</v>
      </c>
      <c r="C100" s="6" t="s">
        <v>61</v>
      </c>
      <c r="D100">
        <v>3</v>
      </c>
      <c r="E100" s="4">
        <f t="shared" si="1"/>
        <v>6.8147744309663355E-3</v>
      </c>
    </row>
    <row r="101" spans="2:5" ht="42.75" x14ac:dyDescent="0.2">
      <c r="B101" s="1">
        <v>81503</v>
      </c>
      <c r="C101" s="6" t="s">
        <v>62</v>
      </c>
      <c r="D101">
        <v>3</v>
      </c>
      <c r="E101" s="4">
        <f t="shared" si="1"/>
        <v>6.8147744309663355E-3</v>
      </c>
    </row>
    <row r="102" spans="2:5" ht="28.5" customHeight="1" x14ac:dyDescent="0.2">
      <c r="B102" s="1">
        <v>81162</v>
      </c>
      <c r="C102" s="6" t="s">
        <v>72</v>
      </c>
      <c r="D102">
        <v>2</v>
      </c>
      <c r="E102" s="5" t="s">
        <v>131</v>
      </c>
    </row>
    <row r="103" spans="2:5" ht="28.5" x14ac:dyDescent="0.2">
      <c r="B103" s="1">
        <v>81208</v>
      </c>
      <c r="C103" s="6" t="s">
        <v>63</v>
      </c>
      <c r="D103">
        <v>2</v>
      </c>
      <c r="E103" s="5" t="s">
        <v>131</v>
      </c>
    </row>
    <row r="104" spans="2:5" ht="28.5" x14ac:dyDescent="0.2">
      <c r="B104" s="1">
        <v>81215</v>
      </c>
      <c r="C104" s="6" t="s">
        <v>64</v>
      </c>
      <c r="D104">
        <v>2</v>
      </c>
      <c r="E104" s="5" t="s">
        <v>131</v>
      </c>
    </row>
    <row r="105" spans="2:5" ht="28.5" x14ac:dyDescent="0.2">
      <c r="B105" s="1">
        <v>81222</v>
      </c>
      <c r="C105" s="6" t="s">
        <v>65</v>
      </c>
      <c r="D105">
        <v>2</v>
      </c>
      <c r="E105" s="5" t="s">
        <v>131</v>
      </c>
    </row>
    <row r="106" spans="2:5" ht="42.75" x14ac:dyDescent="0.2">
      <c r="B106" s="1">
        <v>81293</v>
      </c>
      <c r="C106" s="6" t="s">
        <v>66</v>
      </c>
      <c r="D106">
        <v>2</v>
      </c>
      <c r="E106" s="5" t="s">
        <v>131</v>
      </c>
    </row>
    <row r="107" spans="2:5" ht="42.75" x14ac:dyDescent="0.2">
      <c r="B107" s="1">
        <v>81294</v>
      </c>
      <c r="C107" s="6" t="s">
        <v>67</v>
      </c>
      <c r="D107">
        <v>2</v>
      </c>
      <c r="E107" s="5" t="s">
        <v>131</v>
      </c>
    </row>
    <row r="108" spans="2:5" ht="42.75" x14ac:dyDescent="0.2">
      <c r="B108" s="1">
        <v>81297</v>
      </c>
      <c r="C108" s="6" t="s">
        <v>68</v>
      </c>
      <c r="D108">
        <v>2</v>
      </c>
      <c r="E108" s="5" t="s">
        <v>131</v>
      </c>
    </row>
    <row r="109" spans="2:5" ht="42.75" x14ac:dyDescent="0.2">
      <c r="B109" s="1">
        <v>81318</v>
      </c>
      <c r="C109" s="6" t="s">
        <v>69</v>
      </c>
      <c r="D109">
        <v>2</v>
      </c>
      <c r="E109" s="5" t="s">
        <v>131</v>
      </c>
    </row>
    <row r="110" spans="2:5" ht="85.5" x14ac:dyDescent="0.2">
      <c r="B110" s="1">
        <v>81445</v>
      </c>
      <c r="C110" s="6" t="s">
        <v>70</v>
      </c>
      <c r="D110">
        <v>2</v>
      </c>
      <c r="E110" s="5" t="s">
        <v>131</v>
      </c>
    </row>
    <row r="111" spans="2:5" ht="28.5" x14ac:dyDescent="0.2">
      <c r="B111" s="1">
        <v>86152</v>
      </c>
      <c r="C111" s="6" t="s">
        <v>71</v>
      </c>
      <c r="D111">
        <v>2</v>
      </c>
      <c r="E111" s="5" t="s">
        <v>131</v>
      </c>
    </row>
    <row r="112" spans="2:5" ht="42.75" x14ac:dyDescent="0.2">
      <c r="B112" s="1">
        <v>81170</v>
      </c>
      <c r="C112" s="6" t="s">
        <v>85</v>
      </c>
      <c r="D112">
        <v>1</v>
      </c>
      <c r="E112" s="5" t="s">
        <v>131</v>
      </c>
    </row>
    <row r="113" spans="1:5" ht="28.5" x14ac:dyDescent="0.2">
      <c r="B113" s="1">
        <v>81202</v>
      </c>
      <c r="C113" s="6" t="s">
        <v>73</v>
      </c>
      <c r="D113">
        <v>1</v>
      </c>
      <c r="E113" s="5" t="s">
        <v>131</v>
      </c>
    </row>
    <row r="114" spans="1:5" ht="28.5" x14ac:dyDescent="0.2">
      <c r="B114" s="1">
        <v>81203</v>
      </c>
      <c r="C114" s="6" t="s">
        <v>74</v>
      </c>
      <c r="D114">
        <v>1</v>
      </c>
      <c r="E114" s="5" t="s">
        <v>131</v>
      </c>
    </row>
    <row r="115" spans="1:5" ht="72.75" customHeight="1" x14ac:dyDescent="0.2">
      <c r="B115" s="1">
        <v>81205</v>
      </c>
      <c r="C115" s="6" t="s">
        <v>75</v>
      </c>
      <c r="D115">
        <v>1</v>
      </c>
      <c r="E115" s="5" t="s">
        <v>131</v>
      </c>
    </row>
    <row r="116" spans="1:5" ht="28.5" x14ac:dyDescent="0.2">
      <c r="B116" s="1">
        <v>81216</v>
      </c>
      <c r="C116" s="6" t="s">
        <v>76</v>
      </c>
      <c r="D116">
        <v>1</v>
      </c>
      <c r="E116" s="5" t="s">
        <v>131</v>
      </c>
    </row>
    <row r="117" spans="1:5" ht="42.75" x14ac:dyDescent="0.2">
      <c r="B117" s="1">
        <v>81272</v>
      </c>
      <c r="C117" s="6" t="s">
        <v>77</v>
      </c>
      <c r="D117">
        <v>1</v>
      </c>
      <c r="E117" s="5" t="s">
        <v>131</v>
      </c>
    </row>
    <row r="118" spans="1:5" ht="42.75" x14ac:dyDescent="0.2">
      <c r="B118" s="1">
        <v>81296</v>
      </c>
      <c r="C118" s="6" t="s">
        <v>78</v>
      </c>
      <c r="D118">
        <v>1</v>
      </c>
      <c r="E118" s="5" t="s">
        <v>131</v>
      </c>
    </row>
    <row r="119" spans="1:5" ht="28.5" x14ac:dyDescent="0.2">
      <c r="B119" s="1">
        <v>81299</v>
      </c>
      <c r="C119" s="6" t="s">
        <v>79</v>
      </c>
      <c r="D119">
        <v>1</v>
      </c>
      <c r="E119" s="5" t="s">
        <v>131</v>
      </c>
    </row>
    <row r="120" spans="1:5" ht="28.5" x14ac:dyDescent="0.2">
      <c r="B120" s="1">
        <v>81310</v>
      </c>
      <c r="C120" s="6" t="s">
        <v>80</v>
      </c>
      <c r="D120">
        <v>1</v>
      </c>
      <c r="E120" s="5" t="s">
        <v>131</v>
      </c>
    </row>
    <row r="121" spans="1:5" ht="28.5" x14ac:dyDescent="0.2">
      <c r="B121" s="1">
        <v>81323</v>
      </c>
      <c r="C121" s="6" t="s">
        <v>81</v>
      </c>
      <c r="D121">
        <v>1</v>
      </c>
      <c r="E121" s="5" t="s">
        <v>131</v>
      </c>
    </row>
    <row r="122" spans="1:5" ht="42.75" x14ac:dyDescent="0.2">
      <c r="B122" s="1">
        <v>81340</v>
      </c>
      <c r="C122" s="6" t="s">
        <v>82</v>
      </c>
      <c r="D122">
        <v>1</v>
      </c>
      <c r="E122" s="5" t="s">
        <v>131</v>
      </c>
    </row>
    <row r="123" spans="1:5" ht="28.5" x14ac:dyDescent="0.2">
      <c r="B123" s="1">
        <v>81379</v>
      </c>
      <c r="C123" s="6" t="s">
        <v>83</v>
      </c>
      <c r="D123">
        <v>1</v>
      </c>
      <c r="E123" s="5" t="s">
        <v>131</v>
      </c>
    </row>
    <row r="124" spans="1:5" ht="57" x14ac:dyDescent="0.2">
      <c r="B124" s="1">
        <v>81432</v>
      </c>
      <c r="C124" s="6" t="s">
        <v>84</v>
      </c>
      <c r="D124">
        <v>1</v>
      </c>
      <c r="E124" s="5" t="s">
        <v>131</v>
      </c>
    </row>
    <row r="125" spans="1:5" ht="14.25" x14ac:dyDescent="0.2">
      <c r="C125" s="6"/>
    </row>
    <row r="126" spans="1:5" ht="15" x14ac:dyDescent="0.25">
      <c r="C126" s="6"/>
      <c r="D126" s="2">
        <f>SUM(D38:D124)</f>
        <v>2769</v>
      </c>
      <c r="E126" s="3">
        <v>12</v>
      </c>
    </row>
    <row r="127" spans="1:5" ht="15" x14ac:dyDescent="0.25">
      <c r="C127" s="6"/>
      <c r="D127" s="2"/>
      <c r="E127" s="2"/>
    </row>
    <row r="128" spans="1:5" ht="14.25" x14ac:dyDescent="0.2">
      <c r="A128" s="8" t="s">
        <v>129</v>
      </c>
      <c r="C128" s="6"/>
    </row>
    <row r="129" spans="2:5" ht="14.25" x14ac:dyDescent="0.2">
      <c r="B129" s="1">
        <v>89240</v>
      </c>
      <c r="C129" s="6" t="s">
        <v>124</v>
      </c>
      <c r="D129">
        <v>28073</v>
      </c>
      <c r="E129">
        <v>62.91</v>
      </c>
    </row>
    <row r="130" spans="2:5" ht="28.5" x14ac:dyDescent="0.2">
      <c r="B130" s="1">
        <v>88342</v>
      </c>
      <c r="C130" s="6" t="s">
        <v>4</v>
      </c>
      <c r="D130">
        <v>6143</v>
      </c>
      <c r="E130">
        <v>13.77</v>
      </c>
    </row>
    <row r="131" spans="2:5" ht="28.5" x14ac:dyDescent="0.2">
      <c r="B131" s="1">
        <v>88341</v>
      </c>
      <c r="C131" s="6" t="s">
        <v>125</v>
      </c>
      <c r="D131">
        <v>1245</v>
      </c>
      <c r="E131">
        <v>2.79</v>
      </c>
    </row>
    <row r="132" spans="2:5" ht="14.25" x14ac:dyDescent="0.2">
      <c r="B132" s="1">
        <v>81401</v>
      </c>
      <c r="C132" s="6" t="s">
        <v>133</v>
      </c>
      <c r="D132">
        <v>790</v>
      </c>
      <c r="E132">
        <v>1.77</v>
      </c>
    </row>
    <row r="133" spans="2:5" ht="14.25" x14ac:dyDescent="0.2">
      <c r="B133" s="1">
        <v>81479</v>
      </c>
      <c r="C133" s="6" t="s">
        <v>116</v>
      </c>
      <c r="D133">
        <v>687</v>
      </c>
      <c r="E133">
        <v>1.54</v>
      </c>
    </row>
    <row r="134" spans="2:5" ht="14.25" x14ac:dyDescent="0.2">
      <c r="B134" s="1">
        <v>84999</v>
      </c>
      <c r="C134" s="6" t="s">
        <v>117</v>
      </c>
      <c r="D134">
        <v>181</v>
      </c>
      <c r="E134">
        <v>0.41</v>
      </c>
    </row>
    <row r="135" spans="2:5" ht="14.25" x14ac:dyDescent="0.2">
      <c r="B135" s="1">
        <v>86849</v>
      </c>
      <c r="C135" s="6" t="s">
        <v>118</v>
      </c>
      <c r="D135">
        <v>85</v>
      </c>
      <c r="E135">
        <v>0.19</v>
      </c>
    </row>
    <row r="136" spans="2:5" ht="42.75" x14ac:dyDescent="0.2">
      <c r="B136" s="1">
        <v>88121</v>
      </c>
      <c r="C136" s="6" t="s">
        <v>12</v>
      </c>
      <c r="D136">
        <v>85</v>
      </c>
      <c r="E136">
        <v>0.19</v>
      </c>
    </row>
    <row r="137" spans="2:5" ht="14.25" x14ac:dyDescent="0.2">
      <c r="B137" s="1">
        <v>81406</v>
      </c>
      <c r="C137" s="6" t="s">
        <v>134</v>
      </c>
      <c r="D137">
        <v>81</v>
      </c>
      <c r="E137">
        <v>0.18</v>
      </c>
    </row>
    <row r="138" spans="2:5" ht="14.25" x14ac:dyDescent="0.2">
      <c r="B138" s="1">
        <v>81400</v>
      </c>
      <c r="C138" s="6" t="s">
        <v>135</v>
      </c>
      <c r="D138">
        <v>70</v>
      </c>
      <c r="E138">
        <v>0.16</v>
      </c>
    </row>
    <row r="139" spans="2:5" ht="14.25" x14ac:dyDescent="0.2">
      <c r="B139" s="1">
        <v>81403</v>
      </c>
      <c r="C139" s="6" t="s">
        <v>136</v>
      </c>
      <c r="D139">
        <v>49</v>
      </c>
      <c r="E139">
        <v>0.11</v>
      </c>
    </row>
    <row r="140" spans="2:5" ht="14.25" x14ac:dyDescent="0.2">
      <c r="B140" s="1">
        <v>81404</v>
      </c>
      <c r="C140" s="6" t="s">
        <v>137</v>
      </c>
      <c r="D140">
        <v>46</v>
      </c>
      <c r="E140">
        <v>0.1</v>
      </c>
    </row>
    <row r="141" spans="2:5" ht="14.25" x14ac:dyDescent="0.2">
      <c r="B141" s="1">
        <v>81599</v>
      </c>
      <c r="C141" s="6" t="s">
        <v>119</v>
      </c>
      <c r="D141">
        <v>43</v>
      </c>
      <c r="E141">
        <v>0.1</v>
      </c>
    </row>
    <row r="142" spans="2:5" ht="14.25" x14ac:dyDescent="0.2">
      <c r="B142" s="1">
        <v>81405</v>
      </c>
      <c r="C142" s="6" t="s">
        <v>138</v>
      </c>
      <c r="D142">
        <v>34</v>
      </c>
      <c r="E142">
        <v>0.08</v>
      </c>
    </row>
    <row r="143" spans="2:5" ht="14.25" x14ac:dyDescent="0.2">
      <c r="B143" s="1">
        <v>81407</v>
      </c>
      <c r="C143" s="6" t="s">
        <v>139</v>
      </c>
      <c r="D143">
        <v>33</v>
      </c>
      <c r="E143">
        <v>7.0000000000000007E-2</v>
      </c>
    </row>
    <row r="144" spans="2:5" ht="14.25" x14ac:dyDescent="0.2">
      <c r="B144" s="1">
        <v>81402</v>
      </c>
      <c r="C144" s="6" t="s">
        <v>140</v>
      </c>
      <c r="D144">
        <v>30</v>
      </c>
      <c r="E144">
        <v>7.0000000000000007E-2</v>
      </c>
    </row>
    <row r="145" spans="2:5" ht="14.25" x14ac:dyDescent="0.2">
      <c r="B145" s="1">
        <v>85999</v>
      </c>
      <c r="C145" s="6" t="s">
        <v>120</v>
      </c>
      <c r="D145">
        <v>28</v>
      </c>
      <c r="E145">
        <v>0.06</v>
      </c>
    </row>
    <row r="146" spans="2:5" ht="14.25" x14ac:dyDescent="0.2">
      <c r="B146" s="1">
        <v>81408</v>
      </c>
      <c r="C146" s="6" t="s">
        <v>141</v>
      </c>
      <c r="D146">
        <v>24</v>
      </c>
      <c r="E146">
        <v>0.05</v>
      </c>
    </row>
    <row r="147" spans="2:5" ht="14.25" x14ac:dyDescent="0.2">
      <c r="B147" s="1">
        <v>88399</v>
      </c>
      <c r="C147" s="6" t="s">
        <v>121</v>
      </c>
      <c r="D147">
        <v>8</v>
      </c>
      <c r="E147">
        <v>0.02</v>
      </c>
    </row>
    <row r="148" spans="2:5" ht="14.25" x14ac:dyDescent="0.2">
      <c r="B148" s="1">
        <v>89398</v>
      </c>
      <c r="C148" s="6" t="s">
        <v>122</v>
      </c>
      <c r="D148">
        <v>3</v>
      </c>
      <c r="E148">
        <v>0.01</v>
      </c>
    </row>
    <row r="149" spans="2:5" ht="14.25" x14ac:dyDescent="0.2">
      <c r="B149" s="1">
        <v>88199</v>
      </c>
      <c r="C149" s="6" t="s">
        <v>123</v>
      </c>
      <c r="D149">
        <v>1</v>
      </c>
      <c r="E149" s="5" t="s">
        <v>131</v>
      </c>
    </row>
    <row r="150" spans="2:5" ht="14.25" x14ac:dyDescent="0.2"/>
    <row r="151" spans="2:5" ht="15" x14ac:dyDescent="0.25">
      <c r="D151" s="2">
        <f>SUM(D129:D149)</f>
        <v>37739</v>
      </c>
      <c r="E151" s="3">
        <v>85.72</v>
      </c>
    </row>
    <row r="152" spans="2:5" ht="14.25" x14ac:dyDescent="0.2"/>
    <row r="153" spans="2:5" ht="15" x14ac:dyDescent="0.25">
      <c r="D153" s="2">
        <f>SUM(D35,D126,D151)</f>
        <v>41512</v>
      </c>
      <c r="E153" s="2">
        <f>SUM(E35,E126,E151)</f>
        <v>100</v>
      </c>
    </row>
    <row r="154" spans="2:5" ht="72.75" customHeight="1" x14ac:dyDescent="0.2">
      <c r="B154" s="1">
        <v>88363</v>
      </c>
      <c r="C154" s="6" t="s">
        <v>19</v>
      </c>
      <c r="D154">
        <v>37</v>
      </c>
      <c r="E154" s="4">
        <f>(D154/44022)*100</f>
        <v>8.4048884648584801E-2</v>
      </c>
    </row>
  </sheetData>
  <sortState ref="A1:G1008">
    <sortCondition ref="A1:A1008"/>
    <sortCondition descending="1" ref="D1:D100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tabSelected="1" workbookViewId="0">
      <selection activeCell="E170" sqref="E170"/>
    </sheetView>
  </sheetViews>
  <sheetFormatPr defaultRowHeight="14.25" x14ac:dyDescent="0.2"/>
  <cols>
    <col min="1" max="1" width="9" style="11"/>
    <col min="2" max="2" width="11.75" style="11" customWidth="1"/>
    <col min="3" max="3" width="69.5" style="11" customWidth="1"/>
    <col min="4" max="4" width="9.75" style="11" customWidth="1"/>
    <col min="5" max="5" width="11.375" style="11" bestFit="1" customWidth="1"/>
    <col min="6" max="6" width="9" style="11"/>
    <col min="7" max="7" width="11.375" style="11" bestFit="1" customWidth="1"/>
    <col min="8" max="16384" width="9" style="11"/>
  </cols>
  <sheetData>
    <row r="1" spans="1:7" ht="15" x14ac:dyDescent="0.25">
      <c r="A1" s="2" t="s">
        <v>132</v>
      </c>
      <c r="B1" s="9"/>
      <c r="C1" s="10"/>
      <c r="D1" s="10"/>
      <c r="E1" s="10"/>
    </row>
    <row r="2" spans="1:7" x14ac:dyDescent="0.2">
      <c r="A2" s="10"/>
      <c r="B2" s="9"/>
      <c r="C2" s="10"/>
      <c r="D2" s="10"/>
      <c r="E2" s="10"/>
    </row>
    <row r="3" spans="1:7" ht="15" x14ac:dyDescent="0.25">
      <c r="A3" s="2" t="s">
        <v>3</v>
      </c>
      <c r="B3" s="7" t="s">
        <v>0</v>
      </c>
      <c r="C3" s="2" t="s">
        <v>1</v>
      </c>
      <c r="D3" s="2" t="s">
        <v>2</v>
      </c>
      <c r="E3" s="2" t="s">
        <v>130</v>
      </c>
    </row>
    <row r="4" spans="1:7" ht="15" x14ac:dyDescent="0.25">
      <c r="A4" s="2"/>
      <c r="B4" s="7"/>
      <c r="C4" s="2"/>
      <c r="D4" s="2"/>
      <c r="E4" s="2"/>
    </row>
    <row r="5" spans="1:7" ht="15" x14ac:dyDescent="0.25">
      <c r="A5" s="17" t="s">
        <v>127</v>
      </c>
      <c r="B5" s="7"/>
      <c r="C5" s="2"/>
      <c r="D5" s="2"/>
      <c r="E5" s="2"/>
    </row>
    <row r="6" spans="1:7" ht="15" x14ac:dyDescent="0.25">
      <c r="A6" s="2"/>
      <c r="B6" s="7"/>
      <c r="C6" s="2"/>
      <c r="D6" s="2"/>
      <c r="E6" s="2"/>
    </row>
    <row r="7" spans="1:7" ht="28.5" x14ac:dyDescent="0.2">
      <c r="B7" s="12">
        <v>81241</v>
      </c>
      <c r="C7" s="13" t="s">
        <v>110</v>
      </c>
      <c r="D7" s="14">
        <v>2115</v>
      </c>
      <c r="E7" s="19">
        <f>(D7/45014)*100</f>
        <v>4.6985382325498728</v>
      </c>
      <c r="G7" s="14"/>
    </row>
    <row r="8" spans="1:7" ht="28.5" x14ac:dyDescent="0.2">
      <c r="B8" s="12">
        <v>81291</v>
      </c>
      <c r="C8" s="13" t="s">
        <v>111</v>
      </c>
      <c r="D8" s="14">
        <v>1961</v>
      </c>
      <c r="E8" s="19">
        <f t="shared" ref="E8:E31" si="0">(D8/45014)*100</f>
        <v>4.3564224463500247</v>
      </c>
      <c r="G8" s="14"/>
    </row>
    <row r="9" spans="1:7" ht="28.5" x14ac:dyDescent="0.2">
      <c r="B9" s="12">
        <v>81240</v>
      </c>
      <c r="C9" s="13" t="s">
        <v>112</v>
      </c>
      <c r="D9" s="14">
        <v>1773</v>
      </c>
      <c r="E9" s="19">
        <f t="shared" si="0"/>
        <v>3.9387746034567024</v>
      </c>
      <c r="G9" s="14"/>
    </row>
    <row r="10" spans="1:7" ht="28.5" x14ac:dyDescent="0.2">
      <c r="B10" s="12">
        <v>81243</v>
      </c>
      <c r="C10" s="13" t="s">
        <v>87</v>
      </c>
      <c r="D10" s="14">
        <v>353</v>
      </c>
      <c r="E10" s="19">
        <f t="shared" si="0"/>
        <v>0.78420047096458889</v>
      </c>
      <c r="G10" s="14"/>
    </row>
    <row r="11" spans="1:7" ht="42.75" x14ac:dyDescent="0.2">
      <c r="B11" s="12">
        <v>81229</v>
      </c>
      <c r="C11" s="13" t="s">
        <v>86</v>
      </c>
      <c r="D11" s="14">
        <v>333</v>
      </c>
      <c r="E11" s="19">
        <f t="shared" si="0"/>
        <v>0.73976984938019286</v>
      </c>
      <c r="G11" s="14"/>
    </row>
    <row r="12" spans="1:7" ht="15" x14ac:dyDescent="0.2">
      <c r="B12" s="12">
        <v>88365</v>
      </c>
      <c r="C12" s="13" t="s">
        <v>89</v>
      </c>
      <c r="D12" s="14">
        <v>117</v>
      </c>
      <c r="E12" s="19">
        <f t="shared" si="0"/>
        <v>0.25991913626871638</v>
      </c>
      <c r="G12" s="14"/>
    </row>
    <row r="13" spans="1:7" ht="28.5" x14ac:dyDescent="0.2">
      <c r="B13" s="12">
        <v>88368</v>
      </c>
      <c r="C13" s="13" t="s">
        <v>88</v>
      </c>
      <c r="D13" s="14">
        <v>111</v>
      </c>
      <c r="E13" s="19">
        <f t="shared" si="0"/>
        <v>0.24658994979339763</v>
      </c>
      <c r="G13" s="14"/>
    </row>
    <row r="14" spans="1:7" ht="28.5" x14ac:dyDescent="0.2">
      <c r="B14" s="12">
        <v>88367</v>
      </c>
      <c r="C14" s="13" t="s">
        <v>90</v>
      </c>
      <c r="D14" s="14">
        <v>73</v>
      </c>
      <c r="E14" s="19">
        <f t="shared" si="0"/>
        <v>0.16217176878304526</v>
      </c>
      <c r="G14" s="14"/>
    </row>
    <row r="15" spans="1:7" ht="28.5" x14ac:dyDescent="0.2">
      <c r="B15" s="12">
        <v>81255</v>
      </c>
      <c r="C15" s="13" t="s">
        <v>97</v>
      </c>
      <c r="D15" s="14">
        <v>56</v>
      </c>
      <c r="E15" s="19">
        <f t="shared" si="0"/>
        <v>0.12440574043630871</v>
      </c>
      <c r="G15" s="14"/>
    </row>
    <row r="16" spans="1:7" ht="28.5" x14ac:dyDescent="0.2">
      <c r="B16" s="12">
        <v>81200</v>
      </c>
      <c r="C16" s="13" t="s">
        <v>107</v>
      </c>
      <c r="D16" s="14">
        <v>54</v>
      </c>
      <c r="E16" s="19">
        <f t="shared" si="0"/>
        <v>0.11996267827786911</v>
      </c>
      <c r="G16" s="14"/>
    </row>
    <row r="17" spans="2:7" ht="28.5" x14ac:dyDescent="0.2">
      <c r="B17" s="12">
        <v>81290</v>
      </c>
      <c r="C17" s="13" t="s">
        <v>154</v>
      </c>
      <c r="D17" s="14">
        <v>49</v>
      </c>
      <c r="E17" s="19">
        <f t="shared" si="0"/>
        <v>0.10885502288177011</v>
      </c>
      <c r="G17" s="14"/>
    </row>
    <row r="18" spans="2:7" ht="28.5" x14ac:dyDescent="0.2">
      <c r="B18" s="12">
        <v>81330</v>
      </c>
      <c r="C18" s="13" t="s">
        <v>103</v>
      </c>
      <c r="D18" s="14">
        <v>49</v>
      </c>
      <c r="E18" s="19">
        <f t="shared" si="0"/>
        <v>0.10885502288177011</v>
      </c>
      <c r="G18" s="14"/>
    </row>
    <row r="19" spans="2:7" ht="28.5" x14ac:dyDescent="0.2">
      <c r="B19" s="12">
        <v>81251</v>
      </c>
      <c r="C19" s="13" t="s">
        <v>99</v>
      </c>
      <c r="D19" s="14">
        <v>41</v>
      </c>
      <c r="E19" s="19">
        <f t="shared" si="0"/>
        <v>9.1082774248011728E-2</v>
      </c>
      <c r="G19" s="14"/>
    </row>
    <row r="20" spans="2:7" ht="28.5" x14ac:dyDescent="0.2">
      <c r="B20" s="12">
        <v>81302</v>
      </c>
      <c r="C20" s="13" t="s">
        <v>95</v>
      </c>
      <c r="D20" s="14">
        <v>39</v>
      </c>
      <c r="E20" s="19">
        <f t="shared" si="0"/>
        <v>8.6639712089572135E-2</v>
      </c>
      <c r="G20" s="14"/>
    </row>
    <row r="21" spans="2:7" ht="57" x14ac:dyDescent="0.2">
      <c r="B21" s="12">
        <v>81228</v>
      </c>
      <c r="C21" s="13" t="s">
        <v>92</v>
      </c>
      <c r="D21" s="14">
        <v>37</v>
      </c>
      <c r="E21" s="19">
        <f t="shared" si="0"/>
        <v>8.2196649931132543E-2</v>
      </c>
    </row>
    <row r="22" spans="2:7" ht="42.75" x14ac:dyDescent="0.2">
      <c r="B22" s="12">
        <v>81324</v>
      </c>
      <c r="C22" s="13" t="s">
        <v>93</v>
      </c>
      <c r="D22" s="14">
        <v>35</v>
      </c>
      <c r="E22" s="19">
        <f t="shared" si="0"/>
        <v>7.7753587772692936E-2</v>
      </c>
    </row>
    <row r="23" spans="2:7" ht="42.75" x14ac:dyDescent="0.2">
      <c r="B23" s="12">
        <v>81250</v>
      </c>
      <c r="C23" s="13" t="s">
        <v>102</v>
      </c>
      <c r="D23" s="14">
        <v>33</v>
      </c>
      <c r="E23" s="19">
        <f t="shared" si="0"/>
        <v>7.3310525614253344E-2</v>
      </c>
    </row>
    <row r="24" spans="2:7" ht="28.5" x14ac:dyDescent="0.2">
      <c r="B24" s="12">
        <v>81325</v>
      </c>
      <c r="C24" s="13" t="s">
        <v>96</v>
      </c>
      <c r="D24" s="14">
        <v>26</v>
      </c>
      <c r="E24" s="19">
        <f t="shared" si="0"/>
        <v>5.7759808059714757E-2</v>
      </c>
    </row>
    <row r="25" spans="2:7" ht="28.5" x14ac:dyDescent="0.2">
      <c r="B25" s="12">
        <v>81244</v>
      </c>
      <c r="C25" s="13" t="s">
        <v>98</v>
      </c>
      <c r="D25" s="14">
        <v>14</v>
      </c>
      <c r="E25" s="19">
        <f t="shared" si="0"/>
        <v>3.1101435109077178E-2</v>
      </c>
    </row>
    <row r="26" spans="2:7" ht="28.5" x14ac:dyDescent="0.2">
      <c r="B26" s="12">
        <v>81161</v>
      </c>
      <c r="C26" s="13" t="s">
        <v>100</v>
      </c>
      <c r="D26" s="14">
        <v>12</v>
      </c>
      <c r="E26" s="19">
        <f t="shared" si="0"/>
        <v>2.6658372950637582E-2</v>
      </c>
    </row>
    <row r="27" spans="2:7" ht="28.5" x14ac:dyDescent="0.2">
      <c r="B27" s="12">
        <v>81304</v>
      </c>
      <c r="C27" s="13" t="s">
        <v>104</v>
      </c>
      <c r="D27" s="14">
        <v>12</v>
      </c>
      <c r="E27" s="19">
        <f t="shared" si="0"/>
        <v>2.6658372950637582E-2</v>
      </c>
    </row>
    <row r="28" spans="2:7" ht="28.5" x14ac:dyDescent="0.2">
      <c r="B28" s="12">
        <v>81252</v>
      </c>
      <c r="C28" s="13" t="s">
        <v>105</v>
      </c>
      <c r="D28" s="14">
        <v>10</v>
      </c>
      <c r="E28" s="19">
        <f t="shared" si="0"/>
        <v>2.2215310792197983E-2</v>
      </c>
    </row>
    <row r="29" spans="2:7" ht="28.5" x14ac:dyDescent="0.2">
      <c r="B29" s="12">
        <v>81415</v>
      </c>
      <c r="C29" s="13" t="s">
        <v>106</v>
      </c>
      <c r="D29" s="14">
        <v>2</v>
      </c>
      <c r="E29" s="19">
        <f t="shared" si="0"/>
        <v>4.4430621584395967E-3</v>
      </c>
    </row>
    <row r="30" spans="2:7" ht="42.75" x14ac:dyDescent="0.2">
      <c r="B30" s="12">
        <v>81416</v>
      </c>
      <c r="C30" s="13" t="s">
        <v>108</v>
      </c>
      <c r="D30" s="14">
        <v>1</v>
      </c>
      <c r="E30" s="19">
        <f t="shared" si="0"/>
        <v>2.2215310792197984E-3</v>
      </c>
    </row>
    <row r="31" spans="2:7" ht="85.5" x14ac:dyDescent="0.2">
      <c r="B31" s="12">
        <v>81460</v>
      </c>
      <c r="C31" s="13" t="s">
        <v>109</v>
      </c>
      <c r="D31" s="14">
        <v>1</v>
      </c>
      <c r="E31" s="19">
        <f t="shared" si="0"/>
        <v>2.2215310792197984E-3</v>
      </c>
    </row>
    <row r="32" spans="2:7" ht="15" x14ac:dyDescent="0.25">
      <c r="B32" s="12"/>
      <c r="C32" s="23" t="s">
        <v>174</v>
      </c>
      <c r="D32" s="18">
        <f>SUM(D7:D31)</f>
        <v>7307</v>
      </c>
      <c r="E32" s="20">
        <f>SUM(E7:E31)</f>
        <v>16.232727595859064</v>
      </c>
    </row>
    <row r="33" spans="1:7" ht="15" x14ac:dyDescent="0.25">
      <c r="A33" s="17" t="s">
        <v>128</v>
      </c>
      <c r="B33" s="7"/>
      <c r="C33" s="2"/>
      <c r="D33" s="2"/>
      <c r="E33" s="2"/>
    </row>
    <row r="34" spans="1:7" ht="15" x14ac:dyDescent="0.2">
      <c r="B34" s="12"/>
      <c r="C34" s="13"/>
      <c r="D34" s="14"/>
      <c r="E34" s="14"/>
    </row>
    <row r="35" spans="1:7" ht="28.5" x14ac:dyDescent="0.2">
      <c r="B35" s="12">
        <v>81225</v>
      </c>
      <c r="C35" s="13" t="s">
        <v>5</v>
      </c>
      <c r="D35" s="14">
        <v>1729</v>
      </c>
      <c r="E35" s="19">
        <f t="shared" ref="E35:E98" si="1">(D35/45014)*100</f>
        <v>3.8410272359710311</v>
      </c>
      <c r="G35" s="14"/>
    </row>
    <row r="36" spans="1:7" ht="42.75" x14ac:dyDescent="0.2">
      <c r="B36" s="12">
        <v>81226</v>
      </c>
      <c r="C36" s="13" t="s">
        <v>10</v>
      </c>
      <c r="D36" s="14">
        <v>1573</v>
      </c>
      <c r="E36" s="19">
        <f t="shared" si="1"/>
        <v>3.4944683876127423</v>
      </c>
      <c r="G36" s="14"/>
    </row>
    <row r="37" spans="1:7" ht="28.5" x14ac:dyDescent="0.2">
      <c r="B37" s="12">
        <v>81227</v>
      </c>
      <c r="C37" s="13" t="s">
        <v>15</v>
      </c>
      <c r="D37" s="14">
        <v>1400</v>
      </c>
      <c r="E37" s="19">
        <f t="shared" si="1"/>
        <v>3.1101435109077173</v>
      </c>
      <c r="G37" s="14"/>
    </row>
    <row r="38" spans="1:7" ht="28.5" x14ac:dyDescent="0.2">
      <c r="B38" s="12">
        <v>81374</v>
      </c>
      <c r="C38" s="13" t="s">
        <v>6</v>
      </c>
      <c r="D38" s="14">
        <v>373</v>
      </c>
      <c r="E38" s="19">
        <f t="shared" si="1"/>
        <v>0.82863109254898482</v>
      </c>
      <c r="G38" s="14"/>
    </row>
    <row r="39" spans="1:7" ht="28.5" x14ac:dyDescent="0.2">
      <c r="B39" s="12">
        <v>81220</v>
      </c>
      <c r="C39" s="13" t="s">
        <v>9</v>
      </c>
      <c r="D39" s="14">
        <v>188</v>
      </c>
      <c r="E39" s="19">
        <f t="shared" si="1"/>
        <v>0.41764784289332207</v>
      </c>
      <c r="G39" s="14"/>
    </row>
    <row r="40" spans="1:7" ht="28.5" x14ac:dyDescent="0.2">
      <c r="B40" s="12">
        <v>81270</v>
      </c>
      <c r="C40" s="13" t="s">
        <v>7</v>
      </c>
      <c r="D40" s="14">
        <v>181</v>
      </c>
      <c r="E40" s="19">
        <f t="shared" si="1"/>
        <v>0.4020971253387835</v>
      </c>
      <c r="G40" s="14"/>
    </row>
    <row r="41" spans="1:7" ht="57" x14ac:dyDescent="0.2">
      <c r="B41" s="12">
        <v>81211</v>
      </c>
      <c r="C41" s="13" t="s">
        <v>20</v>
      </c>
      <c r="D41" s="14">
        <v>126</v>
      </c>
      <c r="E41" s="19">
        <f t="shared" si="1"/>
        <v>0.2799129159816946</v>
      </c>
      <c r="G41" s="14"/>
    </row>
    <row r="42" spans="1:7" ht="28.5" x14ac:dyDescent="0.2">
      <c r="B42" s="12">
        <v>88120</v>
      </c>
      <c r="C42" s="13" t="s">
        <v>8</v>
      </c>
      <c r="D42" s="14">
        <v>113</v>
      </c>
      <c r="E42" s="19">
        <f t="shared" si="1"/>
        <v>0.25103301195183719</v>
      </c>
      <c r="G42" s="14"/>
    </row>
    <row r="43" spans="1:7" ht="28.5" x14ac:dyDescent="0.2">
      <c r="B43" s="12">
        <v>81256</v>
      </c>
      <c r="C43" s="13" t="s">
        <v>113</v>
      </c>
      <c r="D43" s="14">
        <v>101</v>
      </c>
      <c r="E43" s="19">
        <f t="shared" si="1"/>
        <v>0.22437463900119964</v>
      </c>
      <c r="G43" s="14"/>
    </row>
    <row r="44" spans="1:7" ht="28.5" x14ac:dyDescent="0.2">
      <c r="B44" s="12">
        <v>81213</v>
      </c>
      <c r="C44" s="13" t="s">
        <v>13</v>
      </c>
      <c r="D44" s="14">
        <v>95</v>
      </c>
      <c r="E44" s="19">
        <f t="shared" si="1"/>
        <v>0.21104545252588086</v>
      </c>
      <c r="G44" s="14"/>
    </row>
    <row r="45" spans="1:7" ht="28.5" x14ac:dyDescent="0.2">
      <c r="B45" s="12">
        <v>81383</v>
      </c>
      <c r="C45" s="13" t="s">
        <v>14</v>
      </c>
      <c r="D45" s="14">
        <v>94</v>
      </c>
      <c r="E45" s="19">
        <f t="shared" si="1"/>
        <v>0.20882392144666104</v>
      </c>
      <c r="G45" s="14"/>
    </row>
    <row r="46" spans="1:7" ht="28.5" x14ac:dyDescent="0.2">
      <c r="B46" s="12">
        <v>81206</v>
      </c>
      <c r="C46" s="13" t="s">
        <v>16</v>
      </c>
      <c r="D46" s="14">
        <v>85</v>
      </c>
      <c r="E46" s="19">
        <f t="shared" si="1"/>
        <v>0.18883014173368284</v>
      </c>
      <c r="G46" s="14"/>
    </row>
    <row r="47" spans="1:7" ht="28.5" x14ac:dyDescent="0.2">
      <c r="B47" s="12">
        <v>86316</v>
      </c>
      <c r="C47" s="13" t="s">
        <v>11</v>
      </c>
      <c r="D47" s="14">
        <v>82</v>
      </c>
      <c r="E47" s="19">
        <f t="shared" si="1"/>
        <v>0.18216554849602346</v>
      </c>
      <c r="G47" s="14"/>
    </row>
    <row r="48" spans="1:7" ht="28.5" x14ac:dyDescent="0.2">
      <c r="B48" s="12">
        <v>81381</v>
      </c>
      <c r="C48" s="13" t="s">
        <v>21</v>
      </c>
      <c r="D48" s="14">
        <v>79</v>
      </c>
      <c r="E48" s="19">
        <f t="shared" si="1"/>
        <v>0.17550095525836407</v>
      </c>
      <c r="G48" s="14"/>
    </row>
    <row r="49" spans="2:7" ht="42.75" x14ac:dyDescent="0.2">
      <c r="B49" s="12">
        <v>88121</v>
      </c>
      <c r="C49" s="13" t="s">
        <v>12</v>
      </c>
      <c r="D49" s="14">
        <v>73</v>
      </c>
      <c r="E49" s="19">
        <f t="shared" si="1"/>
        <v>0.16217176878304526</v>
      </c>
      <c r="G49" s="14"/>
    </row>
    <row r="50" spans="2:7" ht="42.75" x14ac:dyDescent="0.2">
      <c r="B50" s="12">
        <v>81235</v>
      </c>
      <c r="C50" s="13" t="s">
        <v>17</v>
      </c>
      <c r="D50" s="14">
        <v>70</v>
      </c>
      <c r="E50" s="19">
        <f t="shared" si="1"/>
        <v>0.15550717554538587</v>
      </c>
      <c r="G50" s="14"/>
    </row>
    <row r="51" spans="2:7" ht="28.5" x14ac:dyDescent="0.2">
      <c r="B51" s="12">
        <v>81275</v>
      </c>
      <c r="C51" s="13" t="s">
        <v>28</v>
      </c>
      <c r="D51" s="14">
        <v>68</v>
      </c>
      <c r="E51" s="19">
        <f t="shared" si="1"/>
        <v>0.15106411338694628</v>
      </c>
      <c r="G51" s="14"/>
    </row>
    <row r="52" spans="2:7" ht="28.5" x14ac:dyDescent="0.2">
      <c r="B52" s="12">
        <v>81210</v>
      </c>
      <c r="C52" s="13" t="s">
        <v>27</v>
      </c>
      <c r="D52" s="14">
        <v>67</v>
      </c>
      <c r="E52" s="19">
        <f t="shared" si="1"/>
        <v>0.14884258230772648</v>
      </c>
      <c r="G52" s="14"/>
    </row>
    <row r="53" spans="2:7" ht="28.5" x14ac:dyDescent="0.2">
      <c r="B53" s="12">
        <v>81242</v>
      </c>
      <c r="C53" s="13" t="s">
        <v>115</v>
      </c>
      <c r="D53" s="14">
        <v>65</v>
      </c>
      <c r="E53" s="19">
        <f t="shared" si="1"/>
        <v>0.14439952014928689</v>
      </c>
      <c r="G53" s="14"/>
    </row>
    <row r="54" spans="2:7" ht="57" x14ac:dyDescent="0.2">
      <c r="B54" s="12">
        <v>81257</v>
      </c>
      <c r="C54" s="13" t="s">
        <v>114</v>
      </c>
      <c r="D54" s="14">
        <v>60</v>
      </c>
      <c r="E54" s="19">
        <f t="shared" si="1"/>
        <v>0.13329186475318791</v>
      </c>
      <c r="G54" s="14"/>
    </row>
    <row r="55" spans="2:7" ht="42.75" x14ac:dyDescent="0.2">
      <c r="B55" s="12">
        <v>81292</v>
      </c>
      <c r="C55" s="13" t="s">
        <v>56</v>
      </c>
      <c r="D55" s="14">
        <v>55</v>
      </c>
      <c r="E55" s="19">
        <f t="shared" si="1"/>
        <v>0.1221842093570889</v>
      </c>
      <c r="G55" s="14"/>
    </row>
    <row r="56" spans="2:7" ht="42.75" x14ac:dyDescent="0.2">
      <c r="B56" s="12">
        <v>81295</v>
      </c>
      <c r="C56" s="13" t="s">
        <v>52</v>
      </c>
      <c r="D56" s="14">
        <v>54</v>
      </c>
      <c r="E56" s="19">
        <f t="shared" si="1"/>
        <v>0.11996267827786911</v>
      </c>
      <c r="G56" s="14"/>
    </row>
    <row r="57" spans="2:7" ht="28.5" x14ac:dyDescent="0.2">
      <c r="B57" s="12">
        <v>81298</v>
      </c>
      <c r="C57" s="13" t="s">
        <v>53</v>
      </c>
      <c r="D57" s="14">
        <v>50</v>
      </c>
      <c r="E57" s="19">
        <f t="shared" si="1"/>
        <v>0.11107655396098992</v>
      </c>
      <c r="G57" s="14"/>
    </row>
    <row r="58" spans="2:7" ht="28.5" x14ac:dyDescent="0.2">
      <c r="B58" s="12">
        <v>81321</v>
      </c>
      <c r="C58" s="13" t="s">
        <v>43</v>
      </c>
      <c r="D58" s="14">
        <v>50</v>
      </c>
      <c r="E58" s="19">
        <f t="shared" si="1"/>
        <v>0.11107655396098992</v>
      </c>
      <c r="G58" s="14"/>
    </row>
    <row r="59" spans="2:7" ht="28.5" x14ac:dyDescent="0.2">
      <c r="B59" s="12">
        <v>81209</v>
      </c>
      <c r="C59" s="13" t="s">
        <v>155</v>
      </c>
      <c r="D59" s="14">
        <v>48</v>
      </c>
      <c r="E59" s="19">
        <f t="shared" si="1"/>
        <v>0.10663349180255033</v>
      </c>
    </row>
    <row r="60" spans="2:7" ht="42.75" x14ac:dyDescent="0.2">
      <c r="B60" s="12">
        <v>81260</v>
      </c>
      <c r="C60" s="13" t="s">
        <v>101</v>
      </c>
      <c r="D60" s="14">
        <v>44</v>
      </c>
      <c r="E60" s="19">
        <f t="shared" si="1"/>
        <v>9.774736748567113E-2</v>
      </c>
    </row>
    <row r="61" spans="2:7" ht="28.5" x14ac:dyDescent="0.2">
      <c r="B61" s="12">
        <v>81207</v>
      </c>
      <c r="C61" s="13" t="s">
        <v>30</v>
      </c>
      <c r="D61" s="14">
        <v>41</v>
      </c>
      <c r="E61" s="19">
        <f t="shared" si="1"/>
        <v>9.1082774248011728E-2</v>
      </c>
    </row>
    <row r="62" spans="2:7" ht="28.5" x14ac:dyDescent="0.2">
      <c r="B62" s="12">
        <v>81376</v>
      </c>
      <c r="C62" s="13" t="s">
        <v>24</v>
      </c>
      <c r="D62" s="14">
        <v>37</v>
      </c>
      <c r="E62" s="19">
        <f t="shared" si="1"/>
        <v>8.2196649931132543E-2</v>
      </c>
    </row>
    <row r="63" spans="2:7" ht="28.5" x14ac:dyDescent="0.2">
      <c r="B63" s="12">
        <v>81377</v>
      </c>
      <c r="C63" s="13" t="s">
        <v>23</v>
      </c>
      <c r="D63" s="14">
        <v>35</v>
      </c>
      <c r="E63" s="19">
        <f t="shared" si="1"/>
        <v>7.7753587772692936E-2</v>
      </c>
    </row>
    <row r="64" spans="2:7" ht="28.5" x14ac:dyDescent="0.2">
      <c r="B64" s="12">
        <v>81201</v>
      </c>
      <c r="C64" s="13" t="s">
        <v>37</v>
      </c>
      <c r="D64" s="14">
        <v>34</v>
      </c>
      <c r="E64" s="19">
        <f t="shared" si="1"/>
        <v>7.553205669347314E-2</v>
      </c>
    </row>
    <row r="65" spans="2:5" ht="28.5" x14ac:dyDescent="0.2">
      <c r="B65" s="12">
        <v>81310</v>
      </c>
      <c r="C65" s="13" t="s">
        <v>80</v>
      </c>
      <c r="D65" s="14">
        <v>32</v>
      </c>
      <c r="E65" s="19">
        <f t="shared" si="1"/>
        <v>7.1088994535033548E-2</v>
      </c>
    </row>
    <row r="66" spans="2:5" ht="42.75" x14ac:dyDescent="0.2">
      <c r="B66" s="12">
        <v>81205</v>
      </c>
      <c r="C66" s="13" t="s">
        <v>75</v>
      </c>
      <c r="D66" s="14">
        <v>31</v>
      </c>
      <c r="E66" s="19">
        <f t="shared" si="1"/>
        <v>6.8867463455813752E-2</v>
      </c>
    </row>
    <row r="67" spans="2:5" ht="28.5" x14ac:dyDescent="0.2">
      <c r="B67" s="12">
        <v>81382</v>
      </c>
      <c r="C67" s="13" t="s">
        <v>25</v>
      </c>
      <c r="D67" s="14">
        <v>31</v>
      </c>
      <c r="E67" s="19">
        <f t="shared" si="1"/>
        <v>6.8867463455813752E-2</v>
      </c>
    </row>
    <row r="68" spans="2:5" ht="42.75" x14ac:dyDescent="0.2">
      <c r="B68" s="12">
        <v>81420</v>
      </c>
      <c r="C68" s="13" t="s">
        <v>91</v>
      </c>
      <c r="D68" s="14">
        <v>31</v>
      </c>
      <c r="E68" s="19">
        <f t="shared" si="1"/>
        <v>6.8867463455813752E-2</v>
      </c>
    </row>
    <row r="69" spans="2:5" ht="42.75" x14ac:dyDescent="0.2">
      <c r="B69" s="12">
        <v>81294</v>
      </c>
      <c r="C69" s="13" t="s">
        <v>67</v>
      </c>
      <c r="D69" s="14">
        <v>30</v>
      </c>
      <c r="E69" s="19">
        <f t="shared" si="1"/>
        <v>6.6645932376593955E-2</v>
      </c>
    </row>
    <row r="70" spans="2:5" ht="28.5" x14ac:dyDescent="0.2">
      <c r="B70" s="12">
        <v>81245</v>
      </c>
      <c r="C70" s="13" t="s">
        <v>36</v>
      </c>
      <c r="D70" s="14">
        <v>28</v>
      </c>
      <c r="E70" s="19">
        <f t="shared" si="1"/>
        <v>6.2202870218154356E-2</v>
      </c>
    </row>
    <row r="71" spans="2:5" ht="42.75" x14ac:dyDescent="0.2">
      <c r="B71" s="12">
        <v>81317</v>
      </c>
      <c r="C71" s="13" t="s">
        <v>58</v>
      </c>
      <c r="D71" s="14">
        <v>28</v>
      </c>
      <c r="E71" s="19">
        <f t="shared" si="1"/>
        <v>6.2202870218154356E-2</v>
      </c>
    </row>
    <row r="72" spans="2:5" ht="28.5" x14ac:dyDescent="0.2">
      <c r="B72" s="12">
        <v>81287</v>
      </c>
      <c r="C72" s="13" t="s">
        <v>22</v>
      </c>
      <c r="D72" s="14">
        <v>27</v>
      </c>
      <c r="E72" s="19">
        <f t="shared" si="1"/>
        <v>5.9981339138934553E-2</v>
      </c>
    </row>
    <row r="73" spans="2:5" ht="28.5" x14ac:dyDescent="0.2">
      <c r="B73" s="12">
        <v>81350</v>
      </c>
      <c r="C73" s="13" t="s">
        <v>59</v>
      </c>
      <c r="D73" s="14">
        <v>26</v>
      </c>
      <c r="E73" s="19">
        <f t="shared" si="1"/>
        <v>5.7759808059714757E-2</v>
      </c>
    </row>
    <row r="74" spans="2:5" ht="42.75" x14ac:dyDescent="0.2">
      <c r="B74" s="12">
        <v>81490</v>
      </c>
      <c r="C74" s="13" t="s">
        <v>18</v>
      </c>
      <c r="D74" s="14">
        <v>26</v>
      </c>
      <c r="E74" s="19">
        <f t="shared" si="1"/>
        <v>5.7759808059714757E-2</v>
      </c>
    </row>
    <row r="75" spans="2:5" ht="42.75" x14ac:dyDescent="0.2">
      <c r="B75" s="12">
        <v>81297</v>
      </c>
      <c r="C75" s="13" t="s">
        <v>68</v>
      </c>
      <c r="D75" s="14">
        <v>25</v>
      </c>
      <c r="E75" s="19">
        <f t="shared" si="1"/>
        <v>5.5538276980494961E-2</v>
      </c>
    </row>
    <row r="76" spans="2:5" ht="42.75" x14ac:dyDescent="0.2">
      <c r="B76" s="12">
        <v>81315</v>
      </c>
      <c r="C76" s="13" t="s">
        <v>48</v>
      </c>
      <c r="D76" s="14">
        <v>25</v>
      </c>
      <c r="E76" s="19">
        <f t="shared" si="1"/>
        <v>5.5538276980494961E-2</v>
      </c>
    </row>
    <row r="77" spans="2:5" ht="28.5" x14ac:dyDescent="0.2">
      <c r="B77" s="12">
        <v>88363</v>
      </c>
      <c r="C77" s="13" t="s">
        <v>19</v>
      </c>
      <c r="D77" s="14">
        <v>25</v>
      </c>
      <c r="E77" s="19">
        <f t="shared" si="1"/>
        <v>5.5538276980494961E-2</v>
      </c>
    </row>
    <row r="78" spans="2:5" ht="28.5" x14ac:dyDescent="0.2">
      <c r="B78" s="12">
        <v>81300</v>
      </c>
      <c r="C78" s="13" t="s">
        <v>47</v>
      </c>
      <c r="D78" s="14">
        <v>24</v>
      </c>
      <c r="E78" s="19">
        <f t="shared" si="1"/>
        <v>5.3316745901275164E-2</v>
      </c>
    </row>
    <row r="79" spans="2:5" ht="42.75" x14ac:dyDescent="0.2">
      <c r="B79" s="12">
        <v>81319</v>
      </c>
      <c r="C79" s="13" t="s">
        <v>54</v>
      </c>
      <c r="D79" s="14">
        <v>21</v>
      </c>
      <c r="E79" s="19">
        <f t="shared" si="1"/>
        <v>4.6652152663615769E-2</v>
      </c>
    </row>
    <row r="80" spans="2:5" ht="42.75" x14ac:dyDescent="0.2">
      <c r="B80" s="12">
        <v>81332</v>
      </c>
      <c r="C80" s="13" t="s">
        <v>26</v>
      </c>
      <c r="D80" s="14">
        <v>17</v>
      </c>
      <c r="E80" s="19">
        <f t="shared" si="1"/>
        <v>3.776602834673657E-2</v>
      </c>
    </row>
    <row r="81" spans="2:5" ht="28.5" x14ac:dyDescent="0.2">
      <c r="B81" s="12">
        <v>81223</v>
      </c>
      <c r="C81" s="13" t="s">
        <v>51</v>
      </c>
      <c r="D81" s="14">
        <v>16</v>
      </c>
      <c r="E81" s="19">
        <f t="shared" si="1"/>
        <v>3.5544497267516774E-2</v>
      </c>
    </row>
    <row r="82" spans="2:5" ht="42.75" x14ac:dyDescent="0.2">
      <c r="B82" s="12">
        <v>81331</v>
      </c>
      <c r="C82" s="13" t="s">
        <v>94</v>
      </c>
      <c r="D82" s="14">
        <v>14</v>
      </c>
      <c r="E82" s="19">
        <f t="shared" si="1"/>
        <v>3.1101435109077178E-2</v>
      </c>
    </row>
    <row r="83" spans="2:5" ht="28.5" x14ac:dyDescent="0.2">
      <c r="B83" s="12">
        <v>81380</v>
      </c>
      <c r="C83" s="13" t="s">
        <v>40</v>
      </c>
      <c r="D83" s="14">
        <v>12</v>
      </c>
      <c r="E83" s="19">
        <f t="shared" si="1"/>
        <v>2.6658372950637582E-2</v>
      </c>
    </row>
    <row r="84" spans="2:5" ht="28.5" x14ac:dyDescent="0.2">
      <c r="B84" s="12">
        <v>81219</v>
      </c>
      <c r="C84" s="13" t="s">
        <v>35</v>
      </c>
      <c r="D84" s="14">
        <v>11</v>
      </c>
      <c r="E84" s="19">
        <f t="shared" si="1"/>
        <v>2.4436841871417782E-2</v>
      </c>
    </row>
    <row r="85" spans="2:5" ht="71.25" x14ac:dyDescent="0.2">
      <c r="B85" s="12">
        <v>81265</v>
      </c>
      <c r="C85" s="13" t="s">
        <v>156</v>
      </c>
      <c r="D85" s="14">
        <v>11</v>
      </c>
      <c r="E85" s="19">
        <f t="shared" si="1"/>
        <v>2.4436841871417782E-2</v>
      </c>
    </row>
    <row r="86" spans="2:5" ht="28.5" x14ac:dyDescent="0.2">
      <c r="B86" s="12">
        <v>81375</v>
      </c>
      <c r="C86" s="13" t="s">
        <v>39</v>
      </c>
      <c r="D86" s="14">
        <v>11</v>
      </c>
      <c r="E86" s="19">
        <f t="shared" si="1"/>
        <v>2.4436841871417782E-2</v>
      </c>
    </row>
    <row r="87" spans="2:5" ht="28.5" x14ac:dyDescent="0.2">
      <c r="B87" s="12">
        <v>81342</v>
      </c>
      <c r="C87" s="13" t="s">
        <v>31</v>
      </c>
      <c r="D87" s="14">
        <v>10</v>
      </c>
      <c r="E87" s="19">
        <f t="shared" si="1"/>
        <v>2.2215310792197983E-2</v>
      </c>
    </row>
    <row r="88" spans="2:5" ht="15" x14ac:dyDescent="0.2">
      <c r="B88" s="12">
        <v>86386</v>
      </c>
      <c r="C88" s="13" t="s">
        <v>29</v>
      </c>
      <c r="D88" s="14">
        <v>10</v>
      </c>
      <c r="E88" s="19">
        <f t="shared" si="1"/>
        <v>2.2215310792197983E-2</v>
      </c>
    </row>
    <row r="89" spans="2:5" ht="28.5" x14ac:dyDescent="0.2">
      <c r="B89" s="12">
        <v>81313</v>
      </c>
      <c r="C89" s="13" t="s">
        <v>32</v>
      </c>
      <c r="D89" s="14">
        <v>9</v>
      </c>
      <c r="E89" s="19">
        <f t="shared" si="1"/>
        <v>1.9993779712978187E-2</v>
      </c>
    </row>
    <row r="90" spans="2:5" ht="28.5" x14ac:dyDescent="0.2">
      <c r="B90" s="12">
        <v>81323</v>
      </c>
      <c r="C90" s="13" t="s">
        <v>81</v>
      </c>
      <c r="D90" s="14">
        <v>9</v>
      </c>
      <c r="E90" s="19">
        <f t="shared" si="1"/>
        <v>1.9993779712978187E-2</v>
      </c>
    </row>
    <row r="91" spans="2:5" ht="85.5" x14ac:dyDescent="0.2">
      <c r="B91" s="12">
        <v>81455</v>
      </c>
      <c r="C91" s="13" t="s">
        <v>33</v>
      </c>
      <c r="D91" s="14">
        <v>9</v>
      </c>
      <c r="E91" s="19">
        <f t="shared" si="1"/>
        <v>1.9993779712978187E-2</v>
      </c>
    </row>
    <row r="92" spans="2:5" ht="28.5" x14ac:dyDescent="0.2">
      <c r="B92" s="12">
        <v>81222</v>
      </c>
      <c r="C92" s="13" t="s">
        <v>65</v>
      </c>
      <c r="D92" s="14">
        <v>8</v>
      </c>
      <c r="E92" s="19">
        <f t="shared" si="1"/>
        <v>1.7772248633758387E-2</v>
      </c>
    </row>
    <row r="93" spans="2:5" ht="42.75" x14ac:dyDescent="0.2">
      <c r="B93" s="12">
        <v>81261</v>
      </c>
      <c r="C93" s="13" t="s">
        <v>42</v>
      </c>
      <c r="D93" s="14">
        <v>8</v>
      </c>
      <c r="E93" s="19">
        <f t="shared" si="1"/>
        <v>1.7772248633758387E-2</v>
      </c>
    </row>
    <row r="94" spans="2:5" ht="28.5" x14ac:dyDescent="0.2">
      <c r="B94" s="12">
        <v>81545</v>
      </c>
      <c r="C94" s="13" t="s">
        <v>41</v>
      </c>
      <c r="D94" s="14">
        <v>8</v>
      </c>
      <c r="E94" s="19">
        <f t="shared" si="1"/>
        <v>1.7772248633758387E-2</v>
      </c>
    </row>
    <row r="95" spans="2:5" ht="28.5" x14ac:dyDescent="0.2">
      <c r="B95" s="12">
        <v>86294</v>
      </c>
      <c r="C95" s="13" t="s">
        <v>34</v>
      </c>
      <c r="D95" s="14">
        <v>8</v>
      </c>
      <c r="E95" s="19">
        <f t="shared" si="1"/>
        <v>1.7772248633758387E-2</v>
      </c>
    </row>
    <row r="96" spans="2:5" ht="28.5" x14ac:dyDescent="0.2">
      <c r="B96" s="12">
        <v>81322</v>
      </c>
      <c r="C96" s="13" t="s">
        <v>157</v>
      </c>
      <c r="D96" s="14">
        <v>7</v>
      </c>
      <c r="E96" s="19">
        <f t="shared" si="1"/>
        <v>1.5550717554538589E-2</v>
      </c>
    </row>
    <row r="97" spans="2:5" ht="57" x14ac:dyDescent="0.2">
      <c r="B97" s="12">
        <v>81435</v>
      </c>
      <c r="C97" s="13" t="s">
        <v>158</v>
      </c>
      <c r="D97" s="14">
        <v>7</v>
      </c>
      <c r="E97" s="19">
        <f t="shared" si="1"/>
        <v>1.5550717554538589E-2</v>
      </c>
    </row>
    <row r="98" spans="2:5" ht="28.5" x14ac:dyDescent="0.2">
      <c r="B98" s="12">
        <v>81203</v>
      </c>
      <c r="C98" s="13" t="s">
        <v>74</v>
      </c>
      <c r="D98" s="14">
        <v>6</v>
      </c>
      <c r="E98" s="19">
        <f t="shared" si="1"/>
        <v>1.3329186475318791E-2</v>
      </c>
    </row>
    <row r="99" spans="2:5" ht="42.75" x14ac:dyDescent="0.2">
      <c r="B99" s="12">
        <v>81272</v>
      </c>
      <c r="C99" s="13" t="s">
        <v>77</v>
      </c>
      <c r="D99" s="14">
        <v>6</v>
      </c>
      <c r="E99" s="19">
        <f t="shared" ref="E99:E138" si="2">(D99/45014)*100</f>
        <v>1.3329186475318791E-2</v>
      </c>
    </row>
    <row r="100" spans="2:5" ht="42.75" x14ac:dyDescent="0.2">
      <c r="B100" s="12">
        <v>81311</v>
      </c>
      <c r="C100" s="13" t="s">
        <v>159</v>
      </c>
      <c r="D100" s="14">
        <v>6</v>
      </c>
      <c r="E100" s="19">
        <f t="shared" si="2"/>
        <v>1.3329186475318791E-2</v>
      </c>
    </row>
    <row r="101" spans="2:5" ht="85.5" x14ac:dyDescent="0.2">
      <c r="B101" s="12">
        <v>81450</v>
      </c>
      <c r="C101" s="13" t="s">
        <v>61</v>
      </c>
      <c r="D101" s="14">
        <v>6</v>
      </c>
      <c r="E101" s="19">
        <f t="shared" si="2"/>
        <v>1.3329186475318791E-2</v>
      </c>
    </row>
    <row r="102" spans="2:5" ht="28.5" x14ac:dyDescent="0.2">
      <c r="B102" s="12">
        <v>81208</v>
      </c>
      <c r="C102" s="13" t="s">
        <v>63</v>
      </c>
      <c r="D102" s="14">
        <v>5</v>
      </c>
      <c r="E102" s="19">
        <f t="shared" si="2"/>
        <v>1.1107655396098991E-2</v>
      </c>
    </row>
    <row r="103" spans="2:5" ht="28.5" x14ac:dyDescent="0.2">
      <c r="B103" s="12">
        <v>81212</v>
      </c>
      <c r="C103" s="13" t="s">
        <v>45</v>
      </c>
      <c r="D103" s="14">
        <v>5</v>
      </c>
      <c r="E103" s="19">
        <f t="shared" si="2"/>
        <v>1.1107655396098991E-2</v>
      </c>
    </row>
    <row r="104" spans="2:5" ht="28.5" x14ac:dyDescent="0.2">
      <c r="B104" s="12">
        <v>81263</v>
      </c>
      <c r="C104" s="13" t="s">
        <v>46</v>
      </c>
      <c r="D104" s="14">
        <v>5</v>
      </c>
      <c r="E104" s="19">
        <f t="shared" si="2"/>
        <v>1.1107655396098991E-2</v>
      </c>
    </row>
    <row r="105" spans="2:5" ht="42.75" x14ac:dyDescent="0.2">
      <c r="B105" s="12">
        <v>81264</v>
      </c>
      <c r="C105" s="13" t="s">
        <v>160</v>
      </c>
      <c r="D105" s="14">
        <v>5</v>
      </c>
      <c r="E105" s="19">
        <f t="shared" si="2"/>
        <v>1.1107655396098991E-2</v>
      </c>
    </row>
    <row r="106" spans="2:5" ht="57" x14ac:dyDescent="0.2">
      <c r="B106" s="12">
        <v>81214</v>
      </c>
      <c r="C106" s="13" t="s">
        <v>162</v>
      </c>
      <c r="D106" s="14">
        <v>4</v>
      </c>
      <c r="E106" s="19">
        <f t="shared" si="2"/>
        <v>8.8861243168791935E-3</v>
      </c>
    </row>
    <row r="107" spans="2:5" ht="28.5" x14ac:dyDescent="0.2">
      <c r="B107" s="12">
        <v>81216</v>
      </c>
      <c r="C107" s="13" t="s">
        <v>76</v>
      </c>
      <c r="D107" s="14">
        <v>4</v>
      </c>
      <c r="E107" s="19">
        <f t="shared" si="2"/>
        <v>8.8861243168791935E-3</v>
      </c>
    </row>
    <row r="108" spans="2:5" ht="57" x14ac:dyDescent="0.2">
      <c r="B108" s="12">
        <v>81266</v>
      </c>
      <c r="C108" s="13" t="s">
        <v>163</v>
      </c>
      <c r="D108" s="14">
        <v>4</v>
      </c>
      <c r="E108" s="19">
        <f t="shared" si="2"/>
        <v>8.8861243168791935E-3</v>
      </c>
    </row>
    <row r="109" spans="2:5" ht="42.75" x14ac:dyDescent="0.2">
      <c r="B109" s="12">
        <v>81293</v>
      </c>
      <c r="C109" s="13" t="s">
        <v>173</v>
      </c>
      <c r="D109" s="14">
        <v>4</v>
      </c>
      <c r="E109" s="19">
        <f t="shared" si="2"/>
        <v>8.8861243168791935E-3</v>
      </c>
    </row>
    <row r="110" spans="2:5" ht="28.5" x14ac:dyDescent="0.2">
      <c r="B110" s="12">
        <v>81373</v>
      </c>
      <c r="C110" s="13" t="s">
        <v>44</v>
      </c>
      <c r="D110" s="14">
        <v>4</v>
      </c>
      <c r="E110" s="19">
        <f t="shared" si="2"/>
        <v>8.8861243168791935E-3</v>
      </c>
    </row>
    <row r="111" spans="2:5" ht="28.5" x14ac:dyDescent="0.2">
      <c r="B111" s="12">
        <v>81215</v>
      </c>
      <c r="C111" s="13" t="s">
        <v>64</v>
      </c>
      <c r="D111" s="14">
        <v>3</v>
      </c>
      <c r="E111" s="19">
        <f t="shared" si="2"/>
        <v>6.6645932376593955E-3</v>
      </c>
    </row>
    <row r="112" spans="2:5" ht="28.5" x14ac:dyDescent="0.2">
      <c r="B112" s="12">
        <v>81217</v>
      </c>
      <c r="C112" s="13" t="s">
        <v>50</v>
      </c>
      <c r="D112" s="14">
        <v>3</v>
      </c>
      <c r="E112" s="19">
        <f t="shared" si="2"/>
        <v>6.6645932376593955E-3</v>
      </c>
    </row>
    <row r="113" spans="2:5" ht="42.75" x14ac:dyDescent="0.2">
      <c r="B113" s="12">
        <v>81314</v>
      </c>
      <c r="C113" s="13" t="s">
        <v>164</v>
      </c>
      <c r="D113" s="14">
        <v>3</v>
      </c>
      <c r="E113" s="19">
        <f t="shared" si="2"/>
        <v>6.6645932376593955E-3</v>
      </c>
    </row>
    <row r="114" spans="2:5" ht="42.75" x14ac:dyDescent="0.2">
      <c r="B114" s="12">
        <v>81340</v>
      </c>
      <c r="C114" s="13" t="s">
        <v>82</v>
      </c>
      <c r="D114" s="14">
        <v>3</v>
      </c>
      <c r="E114" s="19">
        <f t="shared" si="2"/>
        <v>6.6645932376593955E-3</v>
      </c>
    </row>
    <row r="115" spans="2:5" ht="28.5" x14ac:dyDescent="0.2">
      <c r="B115" s="12">
        <v>81372</v>
      </c>
      <c r="C115" s="13" t="s">
        <v>60</v>
      </c>
      <c r="D115" s="14">
        <v>3</v>
      </c>
      <c r="E115" s="19">
        <f t="shared" si="2"/>
        <v>6.6645932376593955E-3</v>
      </c>
    </row>
    <row r="116" spans="2:5" ht="57" x14ac:dyDescent="0.2">
      <c r="B116" s="12">
        <v>81432</v>
      </c>
      <c r="C116" s="13" t="s">
        <v>84</v>
      </c>
      <c r="D116" s="14">
        <v>3</v>
      </c>
      <c r="E116" s="19">
        <f t="shared" si="2"/>
        <v>6.6645932376593955E-3</v>
      </c>
    </row>
    <row r="117" spans="2:5" ht="57" x14ac:dyDescent="0.2">
      <c r="B117" s="12">
        <v>81433</v>
      </c>
      <c r="C117" s="13" t="s">
        <v>165</v>
      </c>
      <c r="D117" s="14">
        <v>3</v>
      </c>
      <c r="E117" s="19">
        <f t="shared" si="2"/>
        <v>6.6645932376593955E-3</v>
      </c>
    </row>
    <row r="118" spans="2:5" ht="28.5" x14ac:dyDescent="0.2">
      <c r="B118" s="12">
        <v>81162</v>
      </c>
      <c r="C118" s="13" t="s">
        <v>72</v>
      </c>
      <c r="D118" s="14">
        <v>2</v>
      </c>
      <c r="E118" s="19">
        <f t="shared" si="2"/>
        <v>4.4430621584395967E-3</v>
      </c>
    </row>
    <row r="119" spans="2:5" ht="28.5" x14ac:dyDescent="0.2">
      <c r="B119" s="12">
        <v>81202</v>
      </c>
      <c r="C119" s="13" t="s">
        <v>73</v>
      </c>
      <c r="D119" s="14">
        <v>2</v>
      </c>
      <c r="E119" s="19">
        <f t="shared" si="2"/>
        <v>4.4430621584395967E-3</v>
      </c>
    </row>
    <row r="120" spans="2:5" ht="28.5" x14ac:dyDescent="0.2">
      <c r="B120" s="12">
        <v>81276</v>
      </c>
      <c r="C120" s="13" t="s">
        <v>166</v>
      </c>
      <c r="D120" s="14">
        <v>2</v>
      </c>
      <c r="E120" s="19">
        <f t="shared" si="2"/>
        <v>4.4430621584395967E-3</v>
      </c>
    </row>
    <row r="121" spans="2:5" ht="28.5" x14ac:dyDescent="0.2">
      <c r="B121" s="12">
        <v>81370</v>
      </c>
      <c r="C121" s="13" t="s">
        <v>38</v>
      </c>
      <c r="D121" s="14">
        <v>2</v>
      </c>
      <c r="E121" s="19">
        <f t="shared" si="2"/>
        <v>4.4430621584395967E-3</v>
      </c>
    </row>
    <row r="122" spans="2:5" ht="57" x14ac:dyDescent="0.2">
      <c r="B122" s="12">
        <v>81436</v>
      </c>
      <c r="C122" s="13" t="s">
        <v>167</v>
      </c>
      <c r="D122" s="14">
        <v>2</v>
      </c>
      <c r="E122" s="19">
        <f t="shared" si="2"/>
        <v>4.4430621584395967E-3</v>
      </c>
    </row>
    <row r="123" spans="2:5" ht="28.5" x14ac:dyDescent="0.2">
      <c r="B123" s="12">
        <v>81500</v>
      </c>
      <c r="C123" s="13" t="s">
        <v>49</v>
      </c>
      <c r="D123" s="14">
        <v>2</v>
      </c>
      <c r="E123" s="19">
        <f t="shared" si="2"/>
        <v>4.4430621584395967E-3</v>
      </c>
    </row>
    <row r="124" spans="2:5" ht="42.75" x14ac:dyDescent="0.2">
      <c r="B124" s="12">
        <v>81503</v>
      </c>
      <c r="C124" s="13" t="s">
        <v>62</v>
      </c>
      <c r="D124" s="14">
        <v>2</v>
      </c>
      <c r="E124" s="19">
        <f t="shared" si="2"/>
        <v>4.4430621584395967E-3</v>
      </c>
    </row>
    <row r="125" spans="2:5" ht="42.75" x14ac:dyDescent="0.2">
      <c r="B125" s="12">
        <v>81519</v>
      </c>
      <c r="C125" s="13" t="s">
        <v>55</v>
      </c>
      <c r="D125" s="14">
        <v>2</v>
      </c>
      <c r="E125" s="19">
        <f t="shared" si="2"/>
        <v>4.4430621584395967E-3</v>
      </c>
    </row>
    <row r="126" spans="2:5" ht="28.5" x14ac:dyDescent="0.2">
      <c r="B126" s="12">
        <v>86152</v>
      </c>
      <c r="C126" s="13" t="s">
        <v>71</v>
      </c>
      <c r="D126" s="14">
        <v>2</v>
      </c>
      <c r="E126" s="19">
        <f t="shared" si="2"/>
        <v>4.4430621584395967E-3</v>
      </c>
    </row>
    <row r="127" spans="2:5" ht="15" x14ac:dyDescent="0.2">
      <c r="B127" s="12">
        <v>89398</v>
      </c>
      <c r="C127" s="13" t="s">
        <v>122</v>
      </c>
      <c r="D127" s="14">
        <v>2</v>
      </c>
      <c r="E127" s="19">
        <f t="shared" si="2"/>
        <v>4.4430621584395967E-3</v>
      </c>
    </row>
    <row r="128" spans="2:5" ht="42.75" x14ac:dyDescent="0.2">
      <c r="B128" s="12">
        <v>81170</v>
      </c>
      <c r="C128" s="13" t="s">
        <v>85</v>
      </c>
      <c r="D128" s="14">
        <v>1</v>
      </c>
      <c r="E128" s="19">
        <f t="shared" si="2"/>
        <v>2.2215310792197984E-3</v>
      </c>
    </row>
    <row r="129" spans="1:7" ht="28.5" x14ac:dyDescent="0.2">
      <c r="B129" s="12">
        <v>81218</v>
      </c>
      <c r="C129" s="13" t="s">
        <v>168</v>
      </c>
      <c r="D129" s="14">
        <v>1</v>
      </c>
      <c r="E129" s="19">
        <f t="shared" si="2"/>
        <v>2.2215310792197984E-3</v>
      </c>
    </row>
    <row r="130" spans="1:7" ht="42.75" x14ac:dyDescent="0.2">
      <c r="B130" s="12">
        <v>81254</v>
      </c>
      <c r="C130" s="13" t="s">
        <v>169</v>
      </c>
      <c r="D130" s="14">
        <v>1</v>
      </c>
      <c r="E130" s="19">
        <f t="shared" si="2"/>
        <v>2.2215310792197984E-3</v>
      </c>
    </row>
    <row r="131" spans="1:7" ht="42.75" x14ac:dyDescent="0.2">
      <c r="B131" s="12">
        <v>81262</v>
      </c>
      <c r="C131" s="13" t="s">
        <v>170</v>
      </c>
      <c r="D131" s="14">
        <v>1</v>
      </c>
      <c r="E131" s="19">
        <f t="shared" si="2"/>
        <v>2.2215310792197984E-3</v>
      </c>
    </row>
    <row r="132" spans="1:7" ht="42.75" x14ac:dyDescent="0.2">
      <c r="B132" s="12">
        <v>81296</v>
      </c>
      <c r="C132" s="13" t="s">
        <v>78</v>
      </c>
      <c r="D132" s="14">
        <v>1</v>
      </c>
      <c r="E132" s="19">
        <f t="shared" si="2"/>
        <v>2.2215310792197984E-3</v>
      </c>
    </row>
    <row r="133" spans="1:7" ht="28.5" x14ac:dyDescent="0.2">
      <c r="B133" s="12">
        <v>81299</v>
      </c>
      <c r="C133" s="13" t="s">
        <v>79</v>
      </c>
      <c r="D133" s="14">
        <v>1</v>
      </c>
      <c r="E133" s="19">
        <f t="shared" si="2"/>
        <v>2.2215310792197984E-3</v>
      </c>
    </row>
    <row r="134" spans="1:7" ht="42.75" x14ac:dyDescent="0.2">
      <c r="B134" s="12">
        <v>81301</v>
      </c>
      <c r="C134" s="13" t="s">
        <v>57</v>
      </c>
      <c r="D134" s="14">
        <v>1</v>
      </c>
      <c r="E134" s="19">
        <f t="shared" si="2"/>
        <v>2.2215310792197984E-3</v>
      </c>
    </row>
    <row r="135" spans="1:7" ht="42.75" x14ac:dyDescent="0.2">
      <c r="B135" s="12">
        <v>81318</v>
      </c>
      <c r="C135" s="13" t="s">
        <v>69</v>
      </c>
      <c r="D135" s="14">
        <v>1</v>
      </c>
      <c r="E135" s="19">
        <f t="shared" si="2"/>
        <v>2.2215310792197984E-3</v>
      </c>
    </row>
    <row r="136" spans="1:7" ht="28.5" x14ac:dyDescent="0.2">
      <c r="B136" s="12">
        <v>81379</v>
      </c>
      <c r="C136" s="13" t="s">
        <v>83</v>
      </c>
      <c r="D136" s="14">
        <v>1</v>
      </c>
      <c r="E136" s="19">
        <f t="shared" si="2"/>
        <v>2.2215310792197984E-3</v>
      </c>
    </row>
    <row r="137" spans="1:7" ht="85.5" x14ac:dyDescent="0.2">
      <c r="B137" s="12">
        <v>81445</v>
      </c>
      <c r="C137" s="13" t="s">
        <v>70</v>
      </c>
      <c r="D137" s="14">
        <v>1</v>
      </c>
      <c r="E137" s="19">
        <f t="shared" si="2"/>
        <v>2.2215310792197984E-3</v>
      </c>
    </row>
    <row r="138" spans="1:7" ht="42.75" x14ac:dyDescent="0.2">
      <c r="B138" s="12">
        <v>81595</v>
      </c>
      <c r="C138" s="13" t="s">
        <v>171</v>
      </c>
      <c r="D138" s="14">
        <v>1</v>
      </c>
      <c r="E138" s="19">
        <f t="shared" si="2"/>
        <v>2.2215310792197984E-3</v>
      </c>
    </row>
    <row r="139" spans="1:7" ht="15" x14ac:dyDescent="0.25">
      <c r="B139" s="12"/>
      <c r="C139" s="23" t="s">
        <v>174</v>
      </c>
      <c r="D139" s="18">
        <f>SUM(D35:D138)</f>
        <v>7781</v>
      </c>
      <c r="E139" s="20">
        <f>SUM(E35:E138)</f>
        <v>17.285733327409243</v>
      </c>
    </row>
    <row r="140" spans="1:7" ht="30" x14ac:dyDescent="0.25">
      <c r="A140" s="16" t="s">
        <v>129</v>
      </c>
      <c r="B140" s="12"/>
      <c r="C140" s="13"/>
      <c r="D140" s="14"/>
      <c r="E140" s="14"/>
    </row>
    <row r="141" spans="1:7" ht="15" x14ac:dyDescent="0.2">
      <c r="B141" s="12"/>
      <c r="C141" s="13"/>
      <c r="D141" s="14"/>
      <c r="E141" s="14"/>
    </row>
    <row r="142" spans="1:7" ht="15" x14ac:dyDescent="0.2">
      <c r="B142" s="12">
        <v>89240</v>
      </c>
      <c r="C142" s="13" t="s">
        <v>124</v>
      </c>
      <c r="D142" s="14">
        <v>19564</v>
      </c>
      <c r="E142" s="19">
        <f t="shared" ref="E142:E162" si="3">(D142/45014)*100</f>
        <v>43.462034033856135</v>
      </c>
    </row>
    <row r="143" spans="1:7" ht="28.5" x14ac:dyDescent="0.2">
      <c r="B143" s="12">
        <v>88342</v>
      </c>
      <c r="C143" s="13" t="s">
        <v>4</v>
      </c>
      <c r="D143" s="14">
        <v>3764</v>
      </c>
      <c r="E143" s="19">
        <f t="shared" si="3"/>
        <v>8.3618429821833207</v>
      </c>
    </row>
    <row r="144" spans="1:7" ht="15" x14ac:dyDescent="0.2">
      <c r="B144" s="12">
        <v>81401</v>
      </c>
      <c r="C144" s="13" t="s">
        <v>142</v>
      </c>
      <c r="D144" s="14">
        <v>2122</v>
      </c>
      <c r="E144" s="19">
        <f t="shared" si="3"/>
        <v>4.7140889501044123</v>
      </c>
      <c r="G144" s="22"/>
    </row>
    <row r="145" spans="2:5" ht="15" x14ac:dyDescent="0.2">
      <c r="B145" s="12">
        <v>81479</v>
      </c>
      <c r="C145" s="13" t="s">
        <v>116</v>
      </c>
      <c r="D145" s="14">
        <v>1238</v>
      </c>
      <c r="E145" s="19">
        <f t="shared" si="3"/>
        <v>2.7502554760741105</v>
      </c>
    </row>
    <row r="146" spans="2:5" ht="42.75" x14ac:dyDescent="0.2">
      <c r="B146" s="12">
        <v>88341</v>
      </c>
      <c r="C146" s="13" t="s">
        <v>143</v>
      </c>
      <c r="D146" s="14">
        <v>1037</v>
      </c>
      <c r="E146" s="19">
        <f t="shared" si="3"/>
        <v>2.3037277291509306</v>
      </c>
    </row>
    <row r="147" spans="2:5" ht="15" x14ac:dyDescent="0.2">
      <c r="B147" s="12">
        <v>81400</v>
      </c>
      <c r="C147" s="13" t="s">
        <v>144</v>
      </c>
      <c r="D147" s="14">
        <v>405</v>
      </c>
      <c r="E147" s="19">
        <f t="shared" si="3"/>
        <v>0.89972008708401829</v>
      </c>
    </row>
    <row r="148" spans="2:5" ht="15" x14ac:dyDescent="0.2">
      <c r="B148" s="12" t="s">
        <v>145</v>
      </c>
      <c r="C148" s="13" t="s">
        <v>146</v>
      </c>
      <c r="D148" s="14">
        <v>331</v>
      </c>
      <c r="E148" s="19">
        <f t="shared" si="3"/>
        <v>0.73532678722175326</v>
      </c>
    </row>
    <row r="149" spans="2:5" ht="15" x14ac:dyDescent="0.2">
      <c r="B149" s="12">
        <v>81406</v>
      </c>
      <c r="C149" s="13" t="s">
        <v>147</v>
      </c>
      <c r="D149" s="14">
        <v>216</v>
      </c>
      <c r="E149" s="19">
        <f t="shared" si="3"/>
        <v>0.47985071311147642</v>
      </c>
    </row>
    <row r="150" spans="2:5" ht="15" x14ac:dyDescent="0.2">
      <c r="B150" s="12">
        <v>81404</v>
      </c>
      <c r="C150" s="13" t="s">
        <v>148</v>
      </c>
      <c r="D150" s="14">
        <v>199</v>
      </c>
      <c r="E150" s="19">
        <f t="shared" si="3"/>
        <v>0.44208468476473983</v>
      </c>
    </row>
    <row r="151" spans="2:5" ht="15" x14ac:dyDescent="0.2">
      <c r="B151" s="12">
        <v>81402</v>
      </c>
      <c r="C151" s="13" t="s">
        <v>149</v>
      </c>
      <c r="D151" s="14">
        <v>188</v>
      </c>
      <c r="E151" s="19">
        <f t="shared" si="3"/>
        <v>0.41764784289332207</v>
      </c>
    </row>
    <row r="152" spans="2:5" ht="15" x14ac:dyDescent="0.2">
      <c r="B152" s="12">
        <v>81405</v>
      </c>
      <c r="C152" s="13" t="s">
        <v>150</v>
      </c>
      <c r="D152" s="14">
        <v>185</v>
      </c>
      <c r="E152" s="19">
        <f t="shared" si="3"/>
        <v>0.41098324965566263</v>
      </c>
    </row>
    <row r="153" spans="2:5" ht="15" x14ac:dyDescent="0.2">
      <c r="B153" s="12">
        <v>81403</v>
      </c>
      <c r="C153" s="13" t="s">
        <v>151</v>
      </c>
      <c r="D153" s="14">
        <v>161</v>
      </c>
      <c r="E153" s="19">
        <f t="shared" si="3"/>
        <v>0.35766650375438752</v>
      </c>
    </row>
    <row r="154" spans="2:5" ht="15" x14ac:dyDescent="0.2">
      <c r="B154" s="12">
        <v>84999</v>
      </c>
      <c r="C154" s="13" t="s">
        <v>117</v>
      </c>
      <c r="D154" s="14">
        <v>138</v>
      </c>
      <c r="E154" s="19">
        <f t="shared" si="3"/>
        <v>0.30657128893233215</v>
      </c>
    </row>
    <row r="155" spans="2:5" ht="15" x14ac:dyDescent="0.2">
      <c r="B155" s="12">
        <v>86849</v>
      </c>
      <c r="C155" s="13" t="s">
        <v>118</v>
      </c>
      <c r="D155" s="14">
        <v>103</v>
      </c>
      <c r="E155" s="19">
        <f t="shared" si="3"/>
        <v>0.22881770115963923</v>
      </c>
    </row>
    <row r="156" spans="2:5" ht="15" x14ac:dyDescent="0.2">
      <c r="B156" s="12">
        <v>81407</v>
      </c>
      <c r="C156" s="13" t="s">
        <v>152</v>
      </c>
      <c r="D156" s="14">
        <v>88</v>
      </c>
      <c r="E156" s="19">
        <f t="shared" si="3"/>
        <v>0.19549473497134226</v>
      </c>
    </row>
    <row r="157" spans="2:5" ht="15" x14ac:dyDescent="0.2">
      <c r="B157" s="12">
        <v>81408</v>
      </c>
      <c r="C157" s="13" t="s">
        <v>153</v>
      </c>
      <c r="D157" s="14">
        <v>73</v>
      </c>
      <c r="E157" s="19">
        <f t="shared" si="3"/>
        <v>0.16217176878304526</v>
      </c>
    </row>
    <row r="158" spans="2:5" ht="15" x14ac:dyDescent="0.2">
      <c r="B158" s="12">
        <v>81599</v>
      </c>
      <c r="C158" s="13" t="s">
        <v>119</v>
      </c>
      <c r="D158" s="14">
        <v>73</v>
      </c>
      <c r="E158" s="19">
        <f t="shared" si="3"/>
        <v>0.16217176878304526</v>
      </c>
    </row>
    <row r="159" spans="2:5" ht="15" x14ac:dyDescent="0.2">
      <c r="B159" s="12">
        <v>85999</v>
      </c>
      <c r="C159" s="13" t="s">
        <v>120</v>
      </c>
      <c r="D159" s="14">
        <v>29</v>
      </c>
      <c r="E159" s="19">
        <f t="shared" si="3"/>
        <v>6.4424401297374159E-2</v>
      </c>
    </row>
    <row r="160" spans="2:5" ht="15" x14ac:dyDescent="0.2">
      <c r="B160" s="12">
        <v>88399</v>
      </c>
      <c r="C160" s="13" t="s">
        <v>121</v>
      </c>
      <c r="D160" s="14">
        <v>6</v>
      </c>
      <c r="E160" s="19">
        <f t="shared" si="3"/>
        <v>1.3329186475318791E-2</v>
      </c>
    </row>
    <row r="161" spans="2:7" ht="15" x14ac:dyDescent="0.2">
      <c r="B161" s="12" t="s">
        <v>161</v>
      </c>
      <c r="C161" s="13" t="s">
        <v>172</v>
      </c>
      <c r="D161" s="14">
        <v>5</v>
      </c>
      <c r="E161" s="19">
        <f t="shared" si="3"/>
        <v>1.1107655396098991E-2</v>
      </c>
      <c r="G161" s="14"/>
    </row>
    <row r="162" spans="2:7" ht="15" x14ac:dyDescent="0.2">
      <c r="B162" s="12">
        <v>88199</v>
      </c>
      <c r="C162" s="13" t="s">
        <v>123</v>
      </c>
      <c r="D162" s="14">
        <v>1</v>
      </c>
      <c r="E162" s="19">
        <f t="shared" si="3"/>
        <v>2.2215310792197984E-3</v>
      </c>
    </row>
    <row r="163" spans="2:7" ht="15" x14ac:dyDescent="0.25">
      <c r="C163" s="23" t="s">
        <v>174</v>
      </c>
      <c r="D163" s="15">
        <f>SUM(D142:D162)</f>
        <v>29926</v>
      </c>
      <c r="E163" s="21">
        <f>SUM(E142:E162)</f>
        <v>66.481539076731664</v>
      </c>
    </row>
    <row r="166" spans="2:7" ht="15" x14ac:dyDescent="0.25">
      <c r="C166" s="24" t="s">
        <v>175</v>
      </c>
      <c r="D166" s="15">
        <f>SUM(D7:D31, D35:D138, D142:D162)</f>
        <v>45014</v>
      </c>
      <c r="E166" s="15">
        <f>SUM(E7:E31, E35:E138, E142:E162)</f>
        <v>99.999999999999986</v>
      </c>
    </row>
  </sheetData>
  <sortState ref="A1:E151">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OLD</vt:lpstr>
      <vt:lpstr>NEW</vt:lpstr>
    </vt:vector>
  </TitlesOfParts>
  <Company>University of Michigan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Samuel</dc:creator>
  <cp:lastModifiedBy>Mackenzie, Samuel</cp:lastModifiedBy>
  <dcterms:created xsi:type="dcterms:W3CDTF">2018-09-19T16:00:08Z</dcterms:created>
  <dcterms:modified xsi:type="dcterms:W3CDTF">2019-02-21T19:40:17Z</dcterms:modified>
</cp:coreProperties>
</file>