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moliga\Dropbox\Active Manuscripts\Concussion\LOGO ONLY\Epidemiology\REVISED\SUBMIT\R3\"/>
    </mc:Choice>
  </mc:AlternateContent>
  <bookViews>
    <workbookView xWindow="0" yWindow="0" windowWidth="20160" windowHeight="9180" tabRatio="833"/>
  </bookViews>
  <sheets>
    <sheet name="Sheet Legend" sheetId="17" r:id="rId1"/>
    <sheet name="Analyzed Frontline Database" sheetId="16" r:id="rId2"/>
    <sheet name="Complete Frontline Database" sheetId="3" r:id="rId3"/>
    <sheet name="&quot;Altitude&quot; Exposure by Team" sheetId="14" r:id="rId4"/>
    <sheet name="Team-Game Exps. Summarized Yr" sheetId="15" r:id="rId5"/>
    <sheet name="Injuries Summarized by Year" sheetId="9" r:id="rId6"/>
    <sheet name="Injuries Sum. by Week -Animal" sheetId="4" r:id="rId7"/>
    <sheet name="Injuries Sum. by Week - Altitud" sheetId="6" r:id="rId8"/>
    <sheet name="Analysis - ConcussionONLY" sheetId="12" r:id="rId9"/>
    <sheet name="Analysis - Concussion+Head" sheetId="13"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13" l="1"/>
  <c r="E19" i="13"/>
  <c r="E36" i="12"/>
  <c r="E35" i="12"/>
  <c r="E33" i="12"/>
  <c r="E32" i="12"/>
  <c r="E26" i="12"/>
  <c r="E25" i="12"/>
  <c r="E23" i="12"/>
  <c r="E22" i="12"/>
  <c r="E16" i="12"/>
  <c r="E15" i="12"/>
  <c r="E13" i="12"/>
  <c r="E12" i="12"/>
  <c r="E6" i="12"/>
  <c r="E5" i="12"/>
  <c r="E3" i="12"/>
  <c r="E2" i="12"/>
  <c r="E103" i="13"/>
  <c r="E101" i="13"/>
  <c r="E100" i="13"/>
  <c r="E94" i="13"/>
  <c r="E93" i="13"/>
  <c r="E91" i="13"/>
  <c r="E90" i="13"/>
  <c r="E84" i="13"/>
  <c r="E83" i="13"/>
  <c r="E81" i="13"/>
  <c r="E80" i="13"/>
  <c r="E36" i="13"/>
  <c r="E35" i="13"/>
  <c r="E33" i="13"/>
  <c r="E32" i="13"/>
  <c r="E26" i="13"/>
  <c r="E25" i="13"/>
  <c r="E23" i="13"/>
  <c r="E22" i="13"/>
  <c r="E16" i="13"/>
  <c r="E15" i="13"/>
  <c r="E13" i="13"/>
  <c r="E12" i="13"/>
  <c r="E6" i="13"/>
  <c r="E5" i="13"/>
  <c r="E3" i="13"/>
  <c r="E2" i="13"/>
  <c r="K5" i="9"/>
  <c r="K6" i="9"/>
  <c r="K7" i="9"/>
  <c r="K8" i="9"/>
  <c r="K14" i="9" s="1"/>
  <c r="J10" i="9"/>
  <c r="K10" i="9"/>
  <c r="J11" i="9"/>
  <c r="J13" i="9"/>
  <c r="J14" i="9"/>
  <c r="V8" i="9"/>
  <c r="V7" i="9"/>
  <c r="V6" i="9"/>
  <c r="V5" i="9"/>
  <c r="Q8" i="9"/>
  <c r="Q7" i="9"/>
  <c r="Q6" i="9"/>
  <c r="Q5" i="9"/>
  <c r="L8" i="9"/>
  <c r="L7" i="9"/>
  <c r="L6" i="9"/>
  <c r="L5" i="9"/>
  <c r="G8" i="9"/>
  <c r="G7" i="9"/>
  <c r="G6" i="9"/>
  <c r="G5" i="9"/>
  <c r="K13" i="9" l="1"/>
  <c r="K11" i="9"/>
  <c r="Q500" i="16"/>
  <c r="Q499" i="16"/>
  <c r="Q498" i="16"/>
  <c r="Q497" i="16"/>
  <c r="Q555" i="16"/>
  <c r="Q496" i="16"/>
  <c r="Q495" i="16"/>
  <c r="Q494" i="16"/>
  <c r="Q493" i="16"/>
  <c r="Q492" i="16"/>
  <c r="Q491" i="16"/>
  <c r="Q490" i="16"/>
  <c r="Q489" i="16"/>
  <c r="Q488" i="16"/>
  <c r="Q487" i="16"/>
  <c r="Q486" i="16"/>
  <c r="Q485" i="16"/>
  <c r="Q484" i="16"/>
  <c r="Q483" i="16"/>
  <c r="Q482" i="16"/>
  <c r="Q481" i="16"/>
  <c r="Q480" i="16"/>
  <c r="Q479" i="16"/>
  <c r="Q478" i="16"/>
  <c r="Q477" i="16"/>
  <c r="Q476" i="16"/>
  <c r="Q475" i="16"/>
  <c r="Q474" i="16"/>
  <c r="Q473" i="16"/>
  <c r="Q472" i="16"/>
  <c r="Q471" i="16"/>
  <c r="Q470" i="16"/>
  <c r="Q469" i="16"/>
  <c r="Q468" i="16"/>
  <c r="Q467" i="16"/>
  <c r="Q466" i="16"/>
  <c r="Q465" i="16"/>
  <c r="Q464" i="16"/>
  <c r="Q463" i="16"/>
  <c r="Q462" i="16"/>
  <c r="Q461" i="16"/>
  <c r="Q460" i="16"/>
  <c r="Q459" i="16"/>
  <c r="Q458" i="16"/>
  <c r="Q457" i="16"/>
  <c r="Q456" i="16"/>
  <c r="Q455" i="16"/>
  <c r="Q454" i="16"/>
  <c r="Q453" i="16"/>
  <c r="Q452" i="16"/>
  <c r="Q451" i="16"/>
  <c r="Q450" i="16"/>
  <c r="Q449" i="16"/>
  <c r="Q448" i="16"/>
  <c r="Q447" i="16"/>
  <c r="Q446" i="16"/>
  <c r="Q445" i="16"/>
  <c r="Q444" i="16"/>
  <c r="Q443" i="16"/>
  <c r="Q442" i="16"/>
  <c r="Q441" i="16"/>
  <c r="Q440" i="16"/>
  <c r="Q439" i="16"/>
  <c r="Q438" i="16"/>
  <c r="Q437" i="16"/>
  <c r="Q436" i="16"/>
  <c r="Q435" i="16"/>
  <c r="Q434" i="16"/>
  <c r="Q433" i="16"/>
  <c r="Q432" i="16"/>
  <c r="Q431" i="16"/>
  <c r="Q430" i="16"/>
  <c r="Q429" i="16"/>
  <c r="Q428" i="16"/>
  <c r="Q427" i="16"/>
  <c r="Q426" i="16"/>
  <c r="Q425" i="16"/>
  <c r="Q424" i="16"/>
  <c r="Q423" i="16"/>
  <c r="Q422" i="16"/>
  <c r="Q421" i="16"/>
  <c r="Q420" i="16"/>
  <c r="Q419" i="16"/>
  <c r="Q418" i="16"/>
  <c r="Q417" i="16"/>
  <c r="Q416" i="16"/>
  <c r="Q415" i="16"/>
  <c r="Q414" i="16"/>
  <c r="Q413" i="16"/>
  <c r="Q412" i="16"/>
  <c r="Q411" i="16"/>
  <c r="Q410" i="16"/>
  <c r="Q409" i="16"/>
  <c r="Q408" i="16"/>
  <c r="Q407" i="16"/>
  <c r="Q406" i="16"/>
  <c r="Q405" i="16"/>
  <c r="Q404" i="16"/>
  <c r="Q554" i="16"/>
  <c r="Q403" i="16"/>
  <c r="Q402" i="16"/>
  <c r="Q401" i="16"/>
  <c r="Q400" i="16"/>
  <c r="Q399" i="16"/>
  <c r="Q398" i="16"/>
  <c r="Q397" i="16"/>
  <c r="Q396" i="16"/>
  <c r="Q395" i="16"/>
  <c r="Q394" i="16"/>
  <c r="Q393" i="16"/>
  <c r="Q392" i="16"/>
  <c r="Q391" i="16"/>
  <c r="Q390" i="16"/>
  <c r="Q389" i="16"/>
  <c r="Q388" i="16"/>
  <c r="Q387" i="16"/>
  <c r="Q386" i="16"/>
  <c r="Q385" i="16"/>
  <c r="Q384" i="16"/>
  <c r="Q383" i="16"/>
  <c r="Q382" i="16"/>
  <c r="Q381" i="16"/>
  <c r="Q380" i="16"/>
  <c r="Q379" i="16"/>
  <c r="Q378" i="16"/>
  <c r="Q377" i="16"/>
  <c r="Q376" i="16"/>
  <c r="Q375" i="16"/>
  <c r="Q374" i="16"/>
  <c r="Q373" i="16"/>
  <c r="Q372" i="16"/>
  <c r="Q371" i="16"/>
  <c r="Q370" i="16"/>
  <c r="Q369" i="16"/>
  <c r="Q368" i="16"/>
  <c r="Q367" i="16"/>
  <c r="Q366" i="16"/>
  <c r="Q365" i="16"/>
  <c r="Q364" i="16"/>
  <c r="Q363" i="16"/>
  <c r="Q362" i="16"/>
  <c r="Q360" i="16"/>
  <c r="Q359" i="16"/>
  <c r="Q358" i="16"/>
  <c r="Q357" i="16"/>
  <c r="Q356" i="16"/>
  <c r="Q355" i="16"/>
  <c r="Q354" i="16"/>
  <c r="Q353" i="16"/>
  <c r="Q352" i="16"/>
  <c r="Q351" i="16"/>
  <c r="Q350" i="16"/>
  <c r="Q349" i="16"/>
  <c r="Q348" i="16"/>
  <c r="Q347" i="16"/>
  <c r="Q346" i="16"/>
  <c r="Q345" i="16"/>
  <c r="Q344" i="16"/>
  <c r="Q343" i="16"/>
  <c r="Q342" i="16"/>
  <c r="Q341" i="16"/>
  <c r="Q340" i="16"/>
  <c r="Q339" i="16"/>
  <c r="Q338" i="16"/>
  <c r="Q337" i="16"/>
  <c r="Q336" i="16"/>
  <c r="Q335" i="16"/>
  <c r="Q334" i="16"/>
  <c r="Q333" i="16"/>
  <c r="Q332" i="16"/>
  <c r="Q331" i="16"/>
  <c r="Q330" i="16"/>
  <c r="Q329" i="16"/>
  <c r="Q328" i="16"/>
  <c r="Q327" i="16"/>
  <c r="Q326" i="16"/>
  <c r="Q325" i="16"/>
  <c r="Q324" i="16"/>
  <c r="Q323" i="16"/>
  <c r="Q322" i="16"/>
  <c r="Q321" i="16"/>
  <c r="Q320" i="16"/>
  <c r="Q319" i="16"/>
  <c r="Q318" i="16"/>
  <c r="Q317" i="16"/>
  <c r="Q316" i="16"/>
  <c r="Q553" i="16"/>
  <c r="Q315" i="16"/>
  <c r="Q314" i="16"/>
  <c r="Q313" i="16"/>
  <c r="Q312" i="16"/>
  <c r="Q311" i="16"/>
  <c r="Q310" i="16"/>
  <c r="Q309" i="16"/>
  <c r="Q308" i="16"/>
  <c r="Q307" i="16"/>
  <c r="Q306" i="16"/>
  <c r="Q305" i="16"/>
  <c r="Q304" i="16"/>
  <c r="Q303" i="16"/>
  <c r="Q302" i="16"/>
  <c r="Q301" i="16"/>
  <c r="Q300" i="16"/>
  <c r="Q299" i="16"/>
  <c r="Q298" i="16"/>
  <c r="Q297" i="16"/>
  <c r="Q296" i="16"/>
  <c r="Q295" i="16"/>
  <c r="Q294" i="16"/>
  <c r="Q293" i="16"/>
  <c r="Q292" i="16"/>
  <c r="Q291" i="16"/>
  <c r="Q290" i="16"/>
  <c r="Q289" i="16"/>
  <c r="Q288" i="16"/>
  <c r="Q287" i="16"/>
  <c r="Q286" i="16"/>
  <c r="Q285" i="16"/>
  <c r="Q284" i="16"/>
  <c r="Q283" i="16"/>
  <c r="Q282" i="16"/>
  <c r="Q281" i="16"/>
  <c r="Q280" i="16"/>
  <c r="Q279" i="16"/>
  <c r="Q278" i="16"/>
  <c r="Q277" i="16"/>
  <c r="Q276" i="16"/>
  <c r="Q275" i="16"/>
  <c r="Q274" i="16"/>
  <c r="Q273" i="16"/>
  <c r="Q272" i="16"/>
  <c r="Q271" i="16"/>
  <c r="Q270" i="16"/>
  <c r="Q269" i="16"/>
  <c r="Q268" i="16"/>
  <c r="Q267" i="16"/>
  <c r="Q266" i="16"/>
  <c r="Q265" i="16"/>
  <c r="Q264" i="16"/>
  <c r="Q263" i="16"/>
  <c r="Q262" i="16"/>
  <c r="Q261" i="16"/>
  <c r="Q260" i="16"/>
  <c r="Q259" i="16"/>
  <c r="Q258" i="16"/>
  <c r="Q257" i="16"/>
  <c r="Q256" i="16"/>
  <c r="Q255" i="16"/>
  <c r="Q254" i="16"/>
  <c r="Q253" i="16"/>
  <c r="Q252" i="16"/>
  <c r="Q251" i="16"/>
  <c r="Q250" i="16"/>
  <c r="Q249" i="16"/>
  <c r="Q248" i="16"/>
  <c r="Q247" i="16"/>
  <c r="Q246" i="16"/>
  <c r="Q245" i="16"/>
  <c r="Q244" i="16"/>
  <c r="Q243" i="16"/>
  <c r="Q242" i="16"/>
  <c r="Q241" i="16"/>
  <c r="Q240" i="16"/>
  <c r="Q239" i="16"/>
  <c r="Q238" i="16"/>
  <c r="Q237" i="16"/>
  <c r="Q236" i="16"/>
  <c r="Q235" i="16"/>
  <c r="Q234" i="16"/>
  <c r="Q233" i="16"/>
  <c r="Q232" i="16"/>
  <c r="Q231" i="16"/>
  <c r="Q230" i="16"/>
  <c r="Q229" i="16"/>
  <c r="Q228" i="16"/>
  <c r="Q227" i="16"/>
  <c r="Q226" i="16"/>
  <c r="Q225" i="16"/>
  <c r="Q224" i="16"/>
  <c r="Q223" i="16"/>
  <c r="Q222" i="16"/>
  <c r="Q221" i="16"/>
  <c r="Q220" i="16"/>
  <c r="Q219" i="16"/>
  <c r="Q218" i="16"/>
  <c r="Q217" i="16"/>
  <c r="Q216" i="16"/>
  <c r="Q215" i="16"/>
  <c r="Q214" i="16"/>
  <c r="Q213" i="16"/>
  <c r="Q212" i="16"/>
  <c r="Q211" i="16"/>
  <c r="Q210" i="16"/>
  <c r="Q209" i="16"/>
  <c r="Q208" i="16"/>
  <c r="Q207" i="16"/>
  <c r="Q206" i="16"/>
  <c r="Q205" i="16"/>
  <c r="Q204" i="16"/>
  <c r="Q203" i="16"/>
  <c r="Q202" i="16"/>
  <c r="Q201" i="16"/>
  <c r="Q200" i="16"/>
  <c r="Q199" i="16"/>
  <c r="Q198" i="16"/>
  <c r="Q197" i="16"/>
  <c r="Q196" i="16"/>
  <c r="Q195" i="16"/>
  <c r="Q194" i="16"/>
  <c r="Q193" i="16"/>
  <c r="Q192" i="16"/>
  <c r="Q191" i="16"/>
  <c r="Q190" i="16"/>
  <c r="Q189" i="16"/>
  <c r="Q188" i="16"/>
  <c r="Q187" i="16"/>
  <c r="Q186" i="16"/>
  <c r="Q185" i="16"/>
  <c r="Q184" i="16"/>
  <c r="Q183" i="16"/>
  <c r="Q182" i="16"/>
  <c r="Q181" i="16"/>
  <c r="Q180" i="16"/>
  <c r="Q179" i="16"/>
  <c r="Q178" i="16"/>
  <c r="Q177" i="16"/>
  <c r="Q176" i="16"/>
  <c r="Q552" i="16"/>
  <c r="Q175" i="16"/>
  <c r="Q174" i="16"/>
  <c r="Q173" i="16"/>
  <c r="Q172" i="16"/>
  <c r="Q171" i="16"/>
  <c r="Q170" i="16"/>
  <c r="Q169" i="16"/>
  <c r="Q168" i="16"/>
  <c r="Q167" i="16"/>
  <c r="Q166" i="16"/>
  <c r="Q165" i="16"/>
  <c r="Q164" i="16"/>
  <c r="Q163" i="16"/>
  <c r="Q162" i="16"/>
  <c r="Q161" i="16"/>
  <c r="Q160" i="16"/>
  <c r="Q159" i="16"/>
  <c r="Q158" i="16"/>
  <c r="Q157" i="16"/>
  <c r="Q156" i="16"/>
  <c r="Q155" i="16"/>
  <c r="Q154" i="16"/>
  <c r="Q153" i="16"/>
  <c r="Q152" i="16"/>
  <c r="Q151" i="16"/>
  <c r="Q150" i="16"/>
  <c r="Q149" i="16"/>
  <c r="Q148" i="16"/>
  <c r="Q147" i="16"/>
  <c r="Q146" i="16"/>
  <c r="Q145" i="16"/>
  <c r="Q144" i="16"/>
  <c r="Q143" i="16"/>
  <c r="Q142" i="16"/>
  <c r="Q141" i="16"/>
  <c r="Q140" i="16"/>
  <c r="Q139" i="16"/>
  <c r="Q138" i="16"/>
  <c r="Q137" i="16"/>
  <c r="Q136" i="16"/>
  <c r="Q135" i="16"/>
  <c r="Q134" i="16"/>
  <c r="Q133" i="16"/>
  <c r="Q132" i="16"/>
  <c r="Q131" i="16"/>
  <c r="Q130" i="16"/>
  <c r="Q129" i="16"/>
  <c r="Q128" i="16"/>
  <c r="Q127" i="16"/>
  <c r="Q126" i="16"/>
  <c r="Q125" i="16"/>
  <c r="Q124" i="16"/>
  <c r="Q123" i="16"/>
  <c r="Q122" i="16"/>
  <c r="Q121" i="16"/>
  <c r="Q120" i="16"/>
  <c r="Q119" i="16"/>
  <c r="Q118" i="16"/>
  <c r="Q117" i="16"/>
  <c r="Q116" i="16"/>
  <c r="Q115" i="16"/>
  <c r="Q114" i="16"/>
  <c r="Q113" i="16"/>
  <c r="Q112" i="16"/>
  <c r="Q551" i="16"/>
  <c r="Q111" i="16"/>
  <c r="Q110" i="16"/>
  <c r="Q109" i="16"/>
  <c r="Q108" i="16"/>
  <c r="Q107" i="16"/>
  <c r="Q106" i="16"/>
  <c r="Q105" i="16"/>
  <c r="Q104" i="16"/>
  <c r="Q550" i="16"/>
  <c r="Q103" i="16"/>
  <c r="Q549" i="16"/>
  <c r="Q102" i="16"/>
  <c r="Q548" i="16"/>
  <c r="Q547" i="16"/>
  <c r="Q101" i="16"/>
  <c r="Q546" i="16"/>
  <c r="Q100" i="16"/>
  <c r="Q545" i="16"/>
  <c r="Q99" i="16"/>
  <c r="Q544" i="16"/>
  <c r="Q98" i="16"/>
  <c r="Q97" i="16"/>
  <c r="Q543" i="16"/>
  <c r="Q96" i="16"/>
  <c r="Q542" i="16"/>
  <c r="Q95" i="16"/>
  <c r="Q94" i="16"/>
  <c r="Q541" i="16"/>
  <c r="Q540" i="16"/>
  <c r="Q93" i="16"/>
  <c r="Q92" i="16"/>
  <c r="Q91" i="16"/>
  <c r="Q90" i="16"/>
  <c r="Q539" i="16"/>
  <c r="Q89" i="16"/>
  <c r="Q538" i="16"/>
  <c r="Q88" i="16"/>
  <c r="Q87" i="16"/>
  <c r="Q537" i="16"/>
  <c r="Q86" i="16"/>
  <c r="Q536" i="16"/>
  <c r="Q85" i="16"/>
  <c r="Q84" i="16"/>
  <c r="Q83" i="16"/>
  <c r="Q82" i="16"/>
  <c r="Q81" i="16"/>
  <c r="Q80" i="16"/>
  <c r="Q79" i="16"/>
  <c r="Q78" i="16"/>
  <c r="Q77" i="16"/>
  <c r="Q76" i="16"/>
  <c r="Q535" i="16"/>
  <c r="Q75" i="16"/>
  <c r="Q534" i="16"/>
  <c r="Q533" i="16"/>
  <c r="Q74" i="16"/>
  <c r="Q532" i="16"/>
  <c r="Q73" i="16"/>
  <c r="Q72" i="16"/>
  <c r="Q531" i="16"/>
  <c r="Q530" i="16"/>
  <c r="Q529" i="16"/>
  <c r="Q71" i="16"/>
  <c r="Q70" i="16"/>
  <c r="Q528" i="16"/>
  <c r="Q527" i="16"/>
  <c r="Q526" i="16"/>
  <c r="Q69" i="16"/>
  <c r="Q68" i="16"/>
  <c r="Q525" i="16"/>
  <c r="Q67" i="16"/>
  <c r="Q66" i="16"/>
  <c r="Q524" i="16"/>
  <c r="Q65" i="16"/>
  <c r="Q523" i="16"/>
  <c r="Q64" i="16"/>
  <c r="Q63" i="16"/>
  <c r="Q62" i="16"/>
  <c r="Q521" i="16"/>
  <c r="Q61" i="16"/>
  <c r="Q60" i="16"/>
  <c r="Q59" i="16"/>
  <c r="Q58" i="16"/>
  <c r="Q57" i="16"/>
  <c r="Q56" i="16"/>
  <c r="Q55" i="16"/>
  <c r="Q520" i="16"/>
  <c r="Q54" i="16"/>
  <c r="Q53" i="16"/>
  <c r="Q519" i="16"/>
  <c r="Q52" i="16"/>
  <c r="Q518" i="16"/>
  <c r="Q51" i="16"/>
  <c r="Q50" i="16"/>
  <c r="Q517" i="16"/>
  <c r="Q516" i="16"/>
  <c r="Q515" i="16"/>
  <c r="Q49" i="16"/>
  <c r="Q48" i="16"/>
  <c r="Q47" i="16"/>
  <c r="Q46" i="16"/>
  <c r="Q45" i="16"/>
  <c r="Q514" i="16"/>
  <c r="Q44" i="16"/>
  <c r="Q43" i="16"/>
  <c r="Q42" i="16"/>
  <c r="Q41" i="16"/>
  <c r="Q40" i="16"/>
  <c r="Q39" i="16"/>
  <c r="Q38" i="16"/>
  <c r="Q37" i="16"/>
  <c r="Q513" i="16"/>
  <c r="Q36" i="16"/>
  <c r="Q35" i="16"/>
  <c r="Q34" i="16"/>
  <c r="Q33" i="16"/>
  <c r="Q32" i="16"/>
  <c r="Q31" i="16"/>
  <c r="Q30" i="16"/>
  <c r="Q29" i="16"/>
  <c r="Q28" i="16"/>
  <c r="Q27" i="16"/>
  <c r="Q512" i="16"/>
  <c r="Q26" i="16"/>
  <c r="Q25" i="16"/>
  <c r="Q511" i="16"/>
  <c r="Q24" i="16"/>
  <c r="Q510" i="16"/>
  <c r="Q23" i="16"/>
  <c r="Q22" i="16"/>
  <c r="Q21" i="16"/>
  <c r="Q20" i="16"/>
  <c r="Q19" i="16"/>
  <c r="Q18" i="16"/>
  <c r="Q509" i="16"/>
  <c r="Q17" i="16"/>
  <c r="Q16" i="16"/>
  <c r="Q15" i="16"/>
  <c r="Q508" i="16"/>
  <c r="Q14" i="16"/>
  <c r="Q507" i="16"/>
  <c r="Q506" i="16"/>
  <c r="Q13" i="16"/>
  <c r="Q12" i="16"/>
  <c r="Q11" i="16"/>
  <c r="Q10" i="16"/>
  <c r="Q505" i="16"/>
  <c r="Q9" i="16"/>
  <c r="Q8" i="16"/>
  <c r="Q7" i="16"/>
  <c r="Q6" i="16"/>
  <c r="Q504" i="16"/>
  <c r="Q503" i="16"/>
  <c r="Q5" i="16"/>
  <c r="Q502" i="16"/>
  <c r="Q501" i="16"/>
  <c r="Q4" i="16"/>
  <c r="Q3" i="16"/>
  <c r="Q2" i="16"/>
  <c r="E47" i="12" l="1"/>
  <c r="E46" i="12"/>
  <c r="E44" i="12"/>
  <c r="E43" i="12"/>
  <c r="AY13" i="4"/>
  <c r="AZ13" i="4"/>
  <c r="BA13" i="4"/>
  <c r="AY14" i="4"/>
  <c r="AZ14" i="4"/>
  <c r="BA14" i="4"/>
  <c r="AV13" i="4"/>
  <c r="AW13" i="4"/>
  <c r="AX13" i="4"/>
  <c r="AV14" i="4"/>
  <c r="AW14" i="4"/>
  <c r="AX14" i="4"/>
  <c r="AS13" i="4"/>
  <c r="AT13" i="4"/>
  <c r="AU13" i="4"/>
  <c r="AS14" i="4"/>
  <c r="AT14" i="4"/>
  <c r="AU14" i="4"/>
  <c r="AP13" i="4"/>
  <c r="AQ13" i="4"/>
  <c r="AR13" i="4"/>
  <c r="AP14" i="4"/>
  <c r="AQ14" i="4"/>
  <c r="AR14" i="4"/>
  <c r="AM13" i="4"/>
  <c r="AN13" i="4"/>
  <c r="AO13" i="4"/>
  <c r="AM14" i="4"/>
  <c r="AN14" i="4"/>
  <c r="AO14" i="4"/>
  <c r="AJ13" i="4"/>
  <c r="AK13" i="4"/>
  <c r="AL13" i="4"/>
  <c r="AJ14" i="4"/>
  <c r="AK14" i="4"/>
  <c r="AL14" i="4"/>
  <c r="AG13" i="4"/>
  <c r="AH13" i="4"/>
  <c r="AI13" i="4"/>
  <c r="AG14" i="4"/>
  <c r="AH14" i="4"/>
  <c r="AI14" i="4"/>
  <c r="AD13" i="4"/>
  <c r="AE13" i="4"/>
  <c r="AF13" i="4"/>
  <c r="AD14" i="4"/>
  <c r="AE14" i="4"/>
  <c r="AF14" i="4"/>
  <c r="AA13" i="4"/>
  <c r="AB13" i="4"/>
  <c r="AC13" i="4"/>
  <c r="AA14" i="4"/>
  <c r="AB14" i="4"/>
  <c r="AC14" i="4"/>
  <c r="X13" i="4"/>
  <c r="Y13" i="4"/>
  <c r="Z13" i="4"/>
  <c r="X14" i="4"/>
  <c r="Y14" i="4"/>
  <c r="Z14" i="4"/>
  <c r="U13" i="4"/>
  <c r="V13" i="4"/>
  <c r="W13" i="4"/>
  <c r="U14" i="4"/>
  <c r="V14" i="4"/>
  <c r="W14" i="4"/>
  <c r="R13" i="4"/>
  <c r="S13" i="4"/>
  <c r="T13" i="4"/>
  <c r="R14" i="4"/>
  <c r="S14" i="4"/>
  <c r="T14" i="4"/>
  <c r="O13" i="4"/>
  <c r="P13" i="4"/>
  <c r="Q13" i="4"/>
  <c r="O14" i="4"/>
  <c r="P14" i="4"/>
  <c r="Q14" i="4"/>
  <c r="L13" i="4"/>
  <c r="M13" i="4"/>
  <c r="N13" i="4"/>
  <c r="L14" i="4"/>
  <c r="M14" i="4"/>
  <c r="N14" i="4"/>
  <c r="I13" i="4"/>
  <c r="J13" i="4"/>
  <c r="K13" i="4"/>
  <c r="I14" i="4"/>
  <c r="J14" i="4"/>
  <c r="K14" i="4"/>
  <c r="F13" i="4"/>
  <c r="G13" i="4"/>
  <c r="H13" i="4"/>
  <c r="F14" i="4"/>
  <c r="G14" i="4"/>
  <c r="H14" i="4"/>
  <c r="D13" i="4"/>
  <c r="E13" i="4"/>
  <c r="D14" i="4"/>
  <c r="E14" i="4"/>
  <c r="C14" i="4"/>
  <c r="C13" i="4"/>
  <c r="E39" i="12" l="1"/>
  <c r="E38" i="12"/>
  <c r="E40" i="12" s="1"/>
  <c r="E39" i="13"/>
  <c r="E38" i="13"/>
  <c r="E29" i="12"/>
  <c r="E28" i="12"/>
  <c r="E29" i="13"/>
  <c r="E28" i="13"/>
  <c r="E19" i="12"/>
  <c r="E18" i="12"/>
  <c r="E18" i="13"/>
  <c r="E9" i="12"/>
  <c r="E8" i="12"/>
  <c r="E9" i="13"/>
  <c r="E8" i="13"/>
  <c r="E10" i="12" l="1"/>
  <c r="E20" i="13"/>
  <c r="E30" i="13"/>
  <c r="E40" i="13"/>
  <c r="E30" i="12"/>
  <c r="E20" i="12"/>
  <c r="E10" i="13"/>
  <c r="F12" i="12"/>
  <c r="F13" i="12"/>
  <c r="E14" i="12"/>
  <c r="F15" i="12"/>
  <c r="D15" i="12" s="1"/>
  <c r="F16" i="12"/>
  <c r="G16" i="12" s="1"/>
  <c r="E17" i="12"/>
  <c r="F12" i="13"/>
  <c r="F13" i="13"/>
  <c r="E14" i="13"/>
  <c r="F15" i="13"/>
  <c r="D15" i="13" s="1"/>
  <c r="F16" i="13"/>
  <c r="G16" i="13" s="1"/>
  <c r="E17" i="13"/>
  <c r="D13" i="9"/>
  <c r="E13" i="9"/>
  <c r="H13" i="9"/>
  <c r="L13" i="9" s="1"/>
  <c r="I13" i="9"/>
  <c r="M13" i="9"/>
  <c r="Q13" i="9" s="1"/>
  <c r="N13" i="9"/>
  <c r="O13" i="9"/>
  <c r="R13" i="9"/>
  <c r="S13" i="9"/>
  <c r="T13" i="9"/>
  <c r="D14" i="9"/>
  <c r="E14" i="9"/>
  <c r="H14" i="9"/>
  <c r="L14" i="9" s="1"/>
  <c r="I14" i="9"/>
  <c r="M14" i="9"/>
  <c r="N14" i="9"/>
  <c r="O14" i="9"/>
  <c r="R14" i="9"/>
  <c r="S14" i="9"/>
  <c r="T14" i="9"/>
  <c r="C14" i="9"/>
  <c r="G14" i="9" s="1"/>
  <c r="C13" i="9"/>
  <c r="P8" i="9"/>
  <c r="P7" i="9"/>
  <c r="P6" i="9"/>
  <c r="P5" i="9"/>
  <c r="P13" i="9" s="1"/>
  <c r="T11" i="9"/>
  <c r="T10" i="9"/>
  <c r="S11" i="9"/>
  <c r="S10" i="9"/>
  <c r="O11" i="9"/>
  <c r="O10" i="9"/>
  <c r="N11" i="9"/>
  <c r="N10" i="9"/>
  <c r="I11" i="9"/>
  <c r="I10" i="9"/>
  <c r="E11" i="9"/>
  <c r="E10" i="9"/>
  <c r="D11" i="9"/>
  <c r="D10" i="9"/>
  <c r="D21" i="9"/>
  <c r="E21" i="9"/>
  <c r="D22" i="9"/>
  <c r="E22" i="9"/>
  <c r="D23" i="9"/>
  <c r="D27" i="9" s="1"/>
  <c r="E23" i="9"/>
  <c r="D24" i="9"/>
  <c r="E24" i="9"/>
  <c r="E38" i="14"/>
  <c r="F38" i="14"/>
  <c r="G38" i="14"/>
  <c r="H38" i="14"/>
  <c r="I38" i="14"/>
  <c r="J38" i="14"/>
  <c r="K38" i="14"/>
  <c r="L38" i="14"/>
  <c r="G13" i="9" l="1"/>
  <c r="V14" i="9"/>
  <c r="V13" i="9"/>
  <c r="Q14" i="9"/>
  <c r="E30" i="9"/>
  <c r="D26" i="9"/>
  <c r="D13" i="13"/>
  <c r="H13" i="13" s="1"/>
  <c r="F19" i="13"/>
  <c r="G12" i="13"/>
  <c r="F18" i="13"/>
  <c r="D12" i="12"/>
  <c r="F18" i="12"/>
  <c r="D13" i="12"/>
  <c r="H13" i="12" s="1"/>
  <c r="F19" i="12"/>
  <c r="G13" i="12"/>
  <c r="D16" i="12"/>
  <c r="H16" i="12" s="1"/>
  <c r="F14" i="12"/>
  <c r="G13" i="13"/>
  <c r="F17" i="13"/>
  <c r="G15" i="13"/>
  <c r="I15" i="13" s="1"/>
  <c r="H12" i="12"/>
  <c r="H15" i="12"/>
  <c r="H15" i="13"/>
  <c r="D12" i="13"/>
  <c r="D16" i="13"/>
  <c r="H16" i="13" s="1"/>
  <c r="F17" i="12"/>
  <c r="G15" i="12"/>
  <c r="I15" i="12" s="1"/>
  <c r="G12" i="12"/>
  <c r="F14" i="13"/>
  <c r="D30" i="9"/>
  <c r="E27" i="9"/>
  <c r="P14" i="9"/>
  <c r="D29" i="9"/>
  <c r="E29" i="9"/>
  <c r="E26" i="9"/>
  <c r="D14" i="12" l="1"/>
  <c r="L12" i="12"/>
  <c r="K15" i="13"/>
  <c r="L15" i="12"/>
  <c r="M15" i="12" s="1"/>
  <c r="D17" i="12"/>
  <c r="I12" i="12"/>
  <c r="K12" i="12" s="1"/>
  <c r="O12" i="13"/>
  <c r="P12" i="13" s="1"/>
  <c r="D19" i="12"/>
  <c r="H19" i="12" s="1"/>
  <c r="G19" i="12"/>
  <c r="F20" i="12"/>
  <c r="D18" i="12"/>
  <c r="G18" i="12"/>
  <c r="D18" i="13"/>
  <c r="F20" i="13"/>
  <c r="G18" i="13"/>
  <c r="D19" i="13"/>
  <c r="H19" i="13" s="1"/>
  <c r="G19" i="13"/>
  <c r="O15" i="13"/>
  <c r="P15" i="13" s="1"/>
  <c r="I12" i="13"/>
  <c r="K12" i="13" s="1"/>
  <c r="J15" i="13"/>
  <c r="L15" i="13"/>
  <c r="N15" i="13" s="1"/>
  <c r="J15" i="12"/>
  <c r="K15" i="12"/>
  <c r="H12" i="13"/>
  <c r="L12" i="13" s="1"/>
  <c r="D14" i="13"/>
  <c r="O15" i="12"/>
  <c r="P15" i="12" s="1"/>
  <c r="M12" i="12"/>
  <c r="N12" i="12"/>
  <c r="D17" i="13"/>
  <c r="O12" i="12"/>
  <c r="P12" i="12" s="1"/>
  <c r="I18" i="12" l="1"/>
  <c r="K18" i="12" s="1"/>
  <c r="J12" i="12"/>
  <c r="I18" i="13"/>
  <c r="K18" i="13" s="1"/>
  <c r="N15" i="12"/>
  <c r="H18" i="13"/>
  <c r="L18" i="13" s="1"/>
  <c r="D20" i="13"/>
  <c r="O18" i="13"/>
  <c r="P18" i="13" s="1"/>
  <c r="O18" i="12"/>
  <c r="P18" i="12" s="1"/>
  <c r="D20" i="12"/>
  <c r="H18" i="12"/>
  <c r="L18" i="12" s="1"/>
  <c r="M15" i="13"/>
  <c r="J12" i="13"/>
  <c r="N12" i="13"/>
  <c r="M12" i="13"/>
  <c r="J18" i="12" l="1"/>
  <c r="J18" i="13"/>
  <c r="M18" i="12"/>
  <c r="N18" i="12"/>
  <c r="N18" i="13"/>
  <c r="M18" i="13"/>
  <c r="E63" i="13"/>
  <c r="E64" i="13"/>
  <c r="E66" i="13"/>
  <c r="E67" i="13"/>
  <c r="E63" i="12"/>
  <c r="E64" i="12"/>
  <c r="E66" i="12"/>
  <c r="E67" i="12"/>
  <c r="E53" i="13"/>
  <c r="E54" i="13"/>
  <c r="E56" i="13"/>
  <c r="E57" i="13"/>
  <c r="E53" i="12"/>
  <c r="E54" i="12"/>
  <c r="E56" i="12"/>
  <c r="E57" i="12"/>
  <c r="E48" i="12"/>
  <c r="E45" i="12"/>
  <c r="E7" i="13"/>
  <c r="E7" i="12"/>
  <c r="E4" i="13"/>
  <c r="E4" i="12"/>
  <c r="E27" i="13"/>
  <c r="E27" i="12"/>
  <c r="E24" i="13"/>
  <c r="E24" i="12"/>
  <c r="E37" i="13"/>
  <c r="E37" i="12"/>
  <c r="E34" i="13"/>
  <c r="E34" i="12"/>
  <c r="E70" i="13" l="1"/>
  <c r="E59" i="12"/>
  <c r="E59" i="13"/>
  <c r="E60" i="12"/>
  <c r="E68" i="12"/>
  <c r="E58" i="12"/>
  <c r="E55" i="13"/>
  <c r="E69" i="12"/>
  <c r="E65" i="13"/>
  <c r="E68" i="13"/>
  <c r="E55" i="12"/>
  <c r="E58" i="13"/>
  <c r="E65" i="12"/>
  <c r="E71" i="12" s="1"/>
  <c r="E60" i="13"/>
  <c r="E70" i="12"/>
  <c r="E69" i="13"/>
  <c r="C4" i="15"/>
  <c r="C24" i="15" s="1"/>
  <c r="F5" i="12" s="1"/>
  <c r="C7" i="15"/>
  <c r="C10" i="15"/>
  <c r="C30" i="15" s="1"/>
  <c r="F25" i="12" s="1"/>
  <c r="C13" i="15"/>
  <c r="C3" i="15"/>
  <c r="C23" i="15" s="1"/>
  <c r="F2" i="12" s="1"/>
  <c r="C6" i="15"/>
  <c r="C26" i="15" s="1"/>
  <c r="C9" i="15"/>
  <c r="C29" i="15" s="1"/>
  <c r="F22" i="12" s="1"/>
  <c r="F28" i="12" s="1"/>
  <c r="C12" i="15"/>
  <c r="C32" i="15" s="1"/>
  <c r="F32" i="12" s="1"/>
  <c r="L3" i="14"/>
  <c r="J3" i="14"/>
  <c r="H3" i="14"/>
  <c r="F3" i="14"/>
  <c r="L4" i="14"/>
  <c r="J4" i="14"/>
  <c r="H4" i="14"/>
  <c r="F4" i="14"/>
  <c r="L5" i="14"/>
  <c r="J5" i="14"/>
  <c r="H5" i="14"/>
  <c r="F5" i="14"/>
  <c r="L6" i="14"/>
  <c r="J6" i="14"/>
  <c r="H6" i="14"/>
  <c r="F6" i="14"/>
  <c r="L7" i="14"/>
  <c r="J7" i="14"/>
  <c r="H7" i="14"/>
  <c r="F7" i="14"/>
  <c r="L8" i="14"/>
  <c r="J8" i="14"/>
  <c r="H8" i="14"/>
  <c r="F8" i="14"/>
  <c r="L9" i="14"/>
  <c r="J9" i="14"/>
  <c r="H9" i="14"/>
  <c r="F9" i="14"/>
  <c r="L10" i="14"/>
  <c r="J10" i="14"/>
  <c r="H10" i="14"/>
  <c r="F10" i="14"/>
  <c r="L11" i="14"/>
  <c r="J11" i="14"/>
  <c r="H11" i="14"/>
  <c r="F11" i="14"/>
  <c r="L12" i="14"/>
  <c r="J12" i="14"/>
  <c r="H12" i="14"/>
  <c r="F12" i="14"/>
  <c r="L13" i="14"/>
  <c r="J13" i="14"/>
  <c r="H13" i="14"/>
  <c r="F13" i="14"/>
  <c r="L14" i="14"/>
  <c r="J14" i="14"/>
  <c r="H14" i="14"/>
  <c r="F14" i="14"/>
  <c r="L15" i="14"/>
  <c r="J15" i="14"/>
  <c r="H15" i="14"/>
  <c r="F15" i="14"/>
  <c r="L16" i="14"/>
  <c r="J16" i="14"/>
  <c r="H16" i="14"/>
  <c r="F16" i="14"/>
  <c r="L17" i="14"/>
  <c r="J17" i="14"/>
  <c r="H17" i="14"/>
  <c r="F17" i="14"/>
  <c r="L18" i="14"/>
  <c r="J18" i="14"/>
  <c r="H18" i="14"/>
  <c r="F18" i="14"/>
  <c r="L19" i="14"/>
  <c r="J19" i="14"/>
  <c r="H19" i="14"/>
  <c r="F19" i="14"/>
  <c r="L20" i="14"/>
  <c r="J20" i="14"/>
  <c r="H20" i="14"/>
  <c r="F20" i="14"/>
  <c r="L21" i="14"/>
  <c r="J21" i="14"/>
  <c r="H21" i="14"/>
  <c r="F21" i="14"/>
  <c r="L22" i="14"/>
  <c r="J22" i="14"/>
  <c r="H22" i="14"/>
  <c r="F22" i="14"/>
  <c r="L23" i="14"/>
  <c r="J23" i="14"/>
  <c r="H23" i="14"/>
  <c r="F23" i="14"/>
  <c r="L24" i="14"/>
  <c r="J24" i="14"/>
  <c r="H24" i="14"/>
  <c r="F24" i="14"/>
  <c r="L25" i="14"/>
  <c r="J25" i="14"/>
  <c r="H25" i="14"/>
  <c r="F25" i="14"/>
  <c r="L26" i="14"/>
  <c r="J26" i="14"/>
  <c r="H26" i="14"/>
  <c r="F26" i="14"/>
  <c r="L27" i="14"/>
  <c r="J27" i="14"/>
  <c r="H27" i="14"/>
  <c r="F27" i="14"/>
  <c r="L28" i="14"/>
  <c r="J28" i="14"/>
  <c r="H28" i="14"/>
  <c r="F28" i="14"/>
  <c r="L29" i="14"/>
  <c r="J29" i="14"/>
  <c r="H29" i="14"/>
  <c r="F29" i="14"/>
  <c r="L30" i="14"/>
  <c r="J30" i="14"/>
  <c r="H30" i="14"/>
  <c r="F30" i="14"/>
  <c r="L31" i="14"/>
  <c r="J31" i="14"/>
  <c r="H31" i="14"/>
  <c r="F31" i="14"/>
  <c r="L32" i="14"/>
  <c r="J32" i="14"/>
  <c r="H32" i="14"/>
  <c r="F32" i="14"/>
  <c r="L33" i="14"/>
  <c r="J33" i="14"/>
  <c r="H33" i="14"/>
  <c r="F33" i="14"/>
  <c r="L34" i="14"/>
  <c r="J34" i="14"/>
  <c r="H34" i="14"/>
  <c r="F34" i="14"/>
  <c r="K37" i="14"/>
  <c r="I37" i="14"/>
  <c r="G37" i="14"/>
  <c r="E37" i="14"/>
  <c r="D28" i="12" l="1"/>
  <c r="G28" i="12"/>
  <c r="F8" i="12"/>
  <c r="E61" i="13"/>
  <c r="E61" i="12"/>
  <c r="E71" i="13"/>
  <c r="G5" i="12"/>
  <c r="G25" i="12"/>
  <c r="G22" i="12"/>
  <c r="F63" i="12"/>
  <c r="G2" i="12"/>
  <c r="F53" i="12"/>
  <c r="G32" i="12"/>
  <c r="D9" i="15"/>
  <c r="D29" i="15" s="1"/>
  <c r="F23" i="12" s="1"/>
  <c r="D10" i="15"/>
  <c r="D30" i="15" s="1"/>
  <c r="F26" i="12" s="1"/>
  <c r="D4" i="15"/>
  <c r="D24" i="15" s="1"/>
  <c r="F6" i="12" s="1"/>
  <c r="D13" i="15"/>
  <c r="D33" i="15" s="1"/>
  <c r="F36" i="12" s="1"/>
  <c r="G36" i="12" s="1"/>
  <c r="D7" i="15"/>
  <c r="D27" i="15" s="1"/>
  <c r="D3" i="15"/>
  <c r="E3" i="15" s="1"/>
  <c r="D6" i="15"/>
  <c r="D26" i="15" s="1"/>
  <c r="D12" i="15"/>
  <c r="D32" i="15" s="1"/>
  <c r="F33" i="12" s="1"/>
  <c r="F39" i="12" s="1"/>
  <c r="E9" i="15"/>
  <c r="E10" i="15"/>
  <c r="G10" i="15" s="1"/>
  <c r="C31" i="15"/>
  <c r="C11" i="15"/>
  <c r="C8" i="15"/>
  <c r="D31" i="15"/>
  <c r="E30" i="15"/>
  <c r="C25" i="15"/>
  <c r="C16" i="15"/>
  <c r="E13" i="15"/>
  <c r="G13" i="15" s="1"/>
  <c r="E7" i="15"/>
  <c r="G7" i="15" s="1"/>
  <c r="E29" i="15"/>
  <c r="C27" i="15"/>
  <c r="C14" i="15"/>
  <c r="C5" i="15"/>
  <c r="C33" i="15"/>
  <c r="C15" i="15"/>
  <c r="F37" i="14"/>
  <c r="H37" i="14"/>
  <c r="J37" i="14"/>
  <c r="L37" i="14"/>
  <c r="F29" i="12" l="1"/>
  <c r="D39" i="12"/>
  <c r="H39" i="12" s="1"/>
  <c r="G39" i="12"/>
  <c r="D8" i="12"/>
  <c r="G8" i="12"/>
  <c r="H28" i="12"/>
  <c r="G63" i="12"/>
  <c r="G53" i="12"/>
  <c r="G6" i="12"/>
  <c r="O5" i="12" s="1"/>
  <c r="P5" i="12" s="1"/>
  <c r="F57" i="12"/>
  <c r="G57" i="12" s="1"/>
  <c r="G26" i="12"/>
  <c r="O25" i="12" s="1"/>
  <c r="P25" i="12" s="1"/>
  <c r="F67" i="12"/>
  <c r="G67" i="12" s="1"/>
  <c r="G23" i="12"/>
  <c r="I22" i="12" s="1"/>
  <c r="F64" i="12"/>
  <c r="F7" i="12"/>
  <c r="F27" i="12"/>
  <c r="F24" i="12"/>
  <c r="F34" i="12"/>
  <c r="G33" i="12"/>
  <c r="D11" i="15"/>
  <c r="E5" i="15"/>
  <c r="D23" i="15"/>
  <c r="F3" i="12" s="1"/>
  <c r="F9" i="12" s="1"/>
  <c r="F10" i="12" s="1"/>
  <c r="E32" i="15"/>
  <c r="E24" i="15"/>
  <c r="E4" i="15"/>
  <c r="G4" i="15" s="1"/>
  <c r="E12" i="15"/>
  <c r="G12" i="15" s="1"/>
  <c r="D15" i="15"/>
  <c r="D35" i="15" s="1"/>
  <c r="D8" i="15"/>
  <c r="D16" i="15"/>
  <c r="D36" i="15" s="1"/>
  <c r="F47" i="12" s="1"/>
  <c r="G47" i="12" s="1"/>
  <c r="D28" i="15"/>
  <c r="D14" i="15"/>
  <c r="D5" i="15"/>
  <c r="E6" i="15"/>
  <c r="G6" i="15" s="1"/>
  <c r="D34" i="15"/>
  <c r="E11" i="15"/>
  <c r="E26" i="15"/>
  <c r="E27" i="15"/>
  <c r="E23" i="15"/>
  <c r="E33" i="15"/>
  <c r="F35" i="12"/>
  <c r="F38" i="12" s="1"/>
  <c r="G9" i="15"/>
  <c r="G11" i="15"/>
  <c r="G5" i="15"/>
  <c r="G3" i="15"/>
  <c r="E14" i="15"/>
  <c r="G14" i="15" s="1"/>
  <c r="C28" i="15"/>
  <c r="E31" i="15"/>
  <c r="C36" i="15"/>
  <c r="C17" i="15"/>
  <c r="E15" i="15"/>
  <c r="G15" i="15" s="1"/>
  <c r="C35" i="15"/>
  <c r="F43" i="12" s="1"/>
  <c r="G43" i="12" s="1"/>
  <c r="C34" i="15"/>
  <c r="D38" i="12" l="1"/>
  <c r="F40" i="12"/>
  <c r="G38" i="12"/>
  <c r="I38" i="12" s="1"/>
  <c r="H8" i="12"/>
  <c r="O38" i="12"/>
  <c r="P38" i="12" s="1"/>
  <c r="D9" i="12"/>
  <c r="H9" i="12" s="1"/>
  <c r="G9" i="12"/>
  <c r="O8" i="12" s="1"/>
  <c r="P8" i="12" s="1"/>
  <c r="D29" i="12"/>
  <c r="G29" i="12"/>
  <c r="F30" i="12"/>
  <c r="F65" i="12"/>
  <c r="O22" i="12"/>
  <c r="P22" i="12" s="1"/>
  <c r="E25" i="15"/>
  <c r="F56" i="12"/>
  <c r="G3" i="12"/>
  <c r="O2" i="12" s="1"/>
  <c r="P2" i="12" s="1"/>
  <c r="F54" i="12"/>
  <c r="I25" i="12"/>
  <c r="G35" i="12"/>
  <c r="O35" i="12" s="1"/>
  <c r="P35" i="12" s="1"/>
  <c r="F66" i="12"/>
  <c r="F70" i="12"/>
  <c r="G70" i="12" s="1"/>
  <c r="G64" i="12"/>
  <c r="I63" i="12" s="1"/>
  <c r="I5" i="12"/>
  <c r="I32" i="12"/>
  <c r="O32" i="12"/>
  <c r="P32" i="12" s="1"/>
  <c r="F37" i="12"/>
  <c r="F68" i="12" s="1"/>
  <c r="F58" i="12"/>
  <c r="F4" i="12"/>
  <c r="F55" i="12" s="1"/>
  <c r="E28" i="15"/>
  <c r="E16" i="15"/>
  <c r="G16" i="15" s="1"/>
  <c r="E34" i="15"/>
  <c r="D25" i="15"/>
  <c r="E8" i="15"/>
  <c r="G8" i="15" s="1"/>
  <c r="D17" i="15"/>
  <c r="D37" i="15"/>
  <c r="F44" i="12"/>
  <c r="G44" i="12" s="1"/>
  <c r="E36" i="15"/>
  <c r="F46" i="12"/>
  <c r="G46" i="12" s="1"/>
  <c r="O46" i="12" s="1"/>
  <c r="P46" i="12" s="1"/>
  <c r="E35" i="15"/>
  <c r="C37" i="15"/>
  <c r="D10" i="12" l="1"/>
  <c r="L8" i="12"/>
  <c r="K38" i="12"/>
  <c r="J38" i="12"/>
  <c r="O28" i="12"/>
  <c r="P28" i="12" s="1"/>
  <c r="I28" i="12"/>
  <c r="H29" i="12"/>
  <c r="L28" i="12" s="1"/>
  <c r="D30" i="12"/>
  <c r="D40" i="12"/>
  <c r="H38" i="12"/>
  <c r="L38" i="12" s="1"/>
  <c r="I8" i="12"/>
  <c r="F71" i="12"/>
  <c r="I35" i="12"/>
  <c r="I2" i="12"/>
  <c r="G66" i="12"/>
  <c r="F69" i="12"/>
  <c r="G69" i="12" s="1"/>
  <c r="O69" i="12" s="1"/>
  <c r="P69" i="12" s="1"/>
  <c r="G56" i="12"/>
  <c r="F59" i="12"/>
  <c r="G59" i="12" s="1"/>
  <c r="F61" i="12"/>
  <c r="O63" i="12"/>
  <c r="P63" i="12" s="1"/>
  <c r="F60" i="12"/>
  <c r="G60" i="12" s="1"/>
  <c r="G54" i="12"/>
  <c r="I46" i="12"/>
  <c r="I43" i="12"/>
  <c r="O43" i="12"/>
  <c r="P43" i="12" s="1"/>
  <c r="F50" i="12"/>
  <c r="F49" i="12"/>
  <c r="F48" i="12"/>
  <c r="F45" i="12"/>
  <c r="E17" i="15"/>
  <c r="G17" i="15" s="1"/>
  <c r="E37" i="15"/>
  <c r="E47" i="13"/>
  <c r="E46" i="13"/>
  <c r="E44" i="13"/>
  <c r="E43" i="13"/>
  <c r="E104" i="13"/>
  <c r="E114" i="13"/>
  <c r="E113" i="13"/>
  <c r="E110" i="13"/>
  <c r="E116" i="13" s="1"/>
  <c r="F5" i="13"/>
  <c r="E50" i="12"/>
  <c r="E49" i="12"/>
  <c r="E125" i="12"/>
  <c r="E124" i="12"/>
  <c r="E122" i="12"/>
  <c r="E121" i="12"/>
  <c r="E84" i="12"/>
  <c r="E83" i="12"/>
  <c r="E81" i="12"/>
  <c r="E80" i="12"/>
  <c r="E94" i="12"/>
  <c r="E93" i="12"/>
  <c r="E91" i="12"/>
  <c r="E90" i="12"/>
  <c r="E104" i="12"/>
  <c r="E103" i="12"/>
  <c r="E101" i="12"/>
  <c r="E100" i="12"/>
  <c r="E114" i="12"/>
  <c r="E113" i="12"/>
  <c r="E111" i="12"/>
  <c r="E110" i="12"/>
  <c r="D5" i="12"/>
  <c r="R11" i="9"/>
  <c r="V11" i="9" s="1"/>
  <c r="M11" i="9"/>
  <c r="Q11" i="9" s="1"/>
  <c r="H11" i="9"/>
  <c r="L11" i="9" s="1"/>
  <c r="C11" i="9"/>
  <c r="G11" i="9" s="1"/>
  <c r="R10" i="9"/>
  <c r="V10" i="9" s="1"/>
  <c r="M10" i="9"/>
  <c r="Q10" i="9" s="1"/>
  <c r="H10" i="9"/>
  <c r="L10" i="9" s="1"/>
  <c r="C10" i="9"/>
  <c r="G10" i="9" s="1"/>
  <c r="C24" i="9"/>
  <c r="G24" i="9" s="1"/>
  <c r="U8" i="9"/>
  <c r="F8" i="9"/>
  <c r="C23" i="9"/>
  <c r="G23" i="9" s="1"/>
  <c r="U7" i="9"/>
  <c r="P11" i="9"/>
  <c r="F7" i="9"/>
  <c r="C22" i="9"/>
  <c r="G22" i="9" s="1"/>
  <c r="U6" i="9"/>
  <c r="F6" i="9"/>
  <c r="C21" i="9"/>
  <c r="G21" i="9" s="1"/>
  <c r="U5" i="9"/>
  <c r="F5" i="9"/>
  <c r="BA14" i="6"/>
  <c r="I30" i="6" s="1"/>
  <c r="AU14" i="6"/>
  <c r="AR14" i="6"/>
  <c r="AL14" i="6"/>
  <c r="AF14" i="6"/>
  <c r="AC14" i="6"/>
  <c r="V14" i="6"/>
  <c r="T14" i="6"/>
  <c r="N14" i="6"/>
  <c r="K14" i="6"/>
  <c r="E14" i="6"/>
  <c r="BA13" i="6"/>
  <c r="I29" i="6" s="1"/>
  <c r="AU13" i="6"/>
  <c r="AR13" i="6"/>
  <c r="AL13" i="6"/>
  <c r="AF13" i="6"/>
  <c r="AC13" i="6"/>
  <c r="V13" i="6"/>
  <c r="T13" i="6"/>
  <c r="N13" i="6"/>
  <c r="K13" i="6"/>
  <c r="E13" i="6"/>
  <c r="I28" i="6"/>
  <c r="H28" i="6"/>
  <c r="G28" i="6"/>
  <c r="I27" i="6"/>
  <c r="H27" i="6"/>
  <c r="G27" i="6"/>
  <c r="I26" i="6"/>
  <c r="H26" i="6"/>
  <c r="G26" i="6"/>
  <c r="I25" i="6"/>
  <c r="H25" i="6"/>
  <c r="G25" i="6"/>
  <c r="I24" i="6"/>
  <c r="H24" i="6"/>
  <c r="G24" i="6"/>
  <c r="I23" i="6"/>
  <c r="H23" i="6"/>
  <c r="G23" i="6"/>
  <c r="I22" i="6"/>
  <c r="H22" i="6"/>
  <c r="I21" i="6"/>
  <c r="I30" i="4"/>
  <c r="I29" i="4"/>
  <c r="I28" i="4"/>
  <c r="H28" i="4"/>
  <c r="G28" i="4"/>
  <c r="I27" i="4"/>
  <c r="H27" i="4"/>
  <c r="G27" i="4"/>
  <c r="I26" i="4"/>
  <c r="H26" i="4"/>
  <c r="G26" i="4"/>
  <c r="I25" i="4"/>
  <c r="H25" i="4"/>
  <c r="G25" i="4"/>
  <c r="I24" i="4"/>
  <c r="H24" i="4"/>
  <c r="G24" i="4"/>
  <c r="I23" i="4"/>
  <c r="H23" i="4"/>
  <c r="G23" i="4"/>
  <c r="I22" i="4"/>
  <c r="G22" i="4"/>
  <c r="I21" i="4"/>
  <c r="H21" i="4"/>
  <c r="G21" i="4"/>
  <c r="S172" i="3"/>
  <c r="AI172" i="3"/>
  <c r="AK172" i="3" s="1"/>
  <c r="S171" i="3"/>
  <c r="AI171" i="3"/>
  <c r="AK171" i="3" s="1"/>
  <c r="S170" i="3"/>
  <c r="AI170" i="3"/>
  <c r="AK170" i="3" s="1"/>
  <c r="S169" i="3"/>
  <c r="AI169" i="3"/>
  <c r="AK169" i="3" s="1"/>
  <c r="S168" i="3"/>
  <c r="AI168" i="3"/>
  <c r="AK168" i="3" s="1"/>
  <c r="S167" i="3"/>
  <c r="AI167" i="3"/>
  <c r="AK167" i="3" s="1"/>
  <c r="S166" i="3"/>
  <c r="AI166" i="3"/>
  <c r="AK166" i="3" s="1"/>
  <c r="S165" i="3"/>
  <c r="AI165" i="3"/>
  <c r="AK165" i="3" s="1"/>
  <c r="S164" i="3"/>
  <c r="AI164" i="3"/>
  <c r="AK164" i="3" s="1"/>
  <c r="S163" i="3"/>
  <c r="AI163" i="3"/>
  <c r="AK163" i="3" s="1"/>
  <c r="S162" i="3"/>
  <c r="AI162" i="3"/>
  <c r="AK162" i="3" s="1"/>
  <c r="S161" i="3"/>
  <c r="AI161" i="3"/>
  <c r="AK161" i="3" s="1"/>
  <c r="S160" i="3"/>
  <c r="AI160" i="3"/>
  <c r="AK160" i="3" s="1"/>
  <c r="S159" i="3"/>
  <c r="AI159" i="3"/>
  <c r="AK159" i="3" s="1"/>
  <c r="S158" i="3"/>
  <c r="AI158" i="3"/>
  <c r="AK158" i="3" s="1"/>
  <c r="S157" i="3"/>
  <c r="AI157" i="3"/>
  <c r="AK157" i="3" s="1"/>
  <c r="S156" i="3"/>
  <c r="AI156" i="3"/>
  <c r="AK156" i="3" s="1"/>
  <c r="S155" i="3"/>
  <c r="AI155" i="3"/>
  <c r="AK155" i="3" s="1"/>
  <c r="S154" i="3"/>
  <c r="AI154" i="3"/>
  <c r="AK154" i="3" s="1"/>
  <c r="S153" i="3"/>
  <c r="AI153" i="3"/>
  <c r="AK153" i="3" s="1"/>
  <c r="AI152" i="3"/>
  <c r="AK152" i="3" s="1"/>
  <c r="S151" i="3"/>
  <c r="AI151" i="3"/>
  <c r="AK151" i="3" s="1"/>
  <c r="S150" i="3"/>
  <c r="AI150" i="3"/>
  <c r="AK150" i="3" s="1"/>
  <c r="S149" i="3"/>
  <c r="AI149" i="3"/>
  <c r="AK149" i="3" s="1"/>
  <c r="S148" i="3"/>
  <c r="AI148" i="3"/>
  <c r="AK148" i="3" s="1"/>
  <c r="S147" i="3"/>
  <c r="AI147" i="3"/>
  <c r="AK147" i="3" s="1"/>
  <c r="S145" i="3"/>
  <c r="AI145" i="3"/>
  <c r="AK145" i="3" s="1"/>
  <c r="S146" i="3"/>
  <c r="AI146" i="3"/>
  <c r="AK146" i="3" s="1"/>
  <c r="S143" i="3"/>
  <c r="AI143" i="3"/>
  <c r="AK143" i="3" s="1"/>
  <c r="S144" i="3"/>
  <c r="AI144" i="3"/>
  <c r="AK144" i="3" s="1"/>
  <c r="S142" i="3"/>
  <c r="AI142" i="3"/>
  <c r="AK142" i="3" s="1"/>
  <c r="AI141" i="3"/>
  <c r="AK141" i="3" s="1"/>
  <c r="S140" i="3"/>
  <c r="AI140" i="3"/>
  <c r="AK140" i="3" s="1"/>
  <c r="S139" i="3"/>
  <c r="AI139" i="3"/>
  <c r="AK139" i="3" s="1"/>
  <c r="S137" i="3"/>
  <c r="AI137" i="3"/>
  <c r="AK137" i="3" s="1"/>
  <c r="S138" i="3"/>
  <c r="AI138" i="3"/>
  <c r="AK138" i="3" s="1"/>
  <c r="S136" i="3"/>
  <c r="AI136" i="3"/>
  <c r="AK136" i="3" s="1"/>
  <c r="S135" i="3"/>
  <c r="AI135" i="3"/>
  <c r="AK135" i="3" s="1"/>
  <c r="S134" i="3"/>
  <c r="AI134" i="3"/>
  <c r="AK134" i="3" s="1"/>
  <c r="S133" i="3"/>
  <c r="AI133" i="3"/>
  <c r="AK133" i="3" s="1"/>
  <c r="S132" i="3"/>
  <c r="AI132" i="3"/>
  <c r="AK132" i="3" s="1"/>
  <c r="S131" i="3"/>
  <c r="AI131" i="3"/>
  <c r="AK131" i="3" s="1"/>
  <c r="S130" i="3"/>
  <c r="AI130" i="3"/>
  <c r="AK130" i="3" s="1"/>
  <c r="S129" i="3"/>
  <c r="AI129" i="3"/>
  <c r="AK129" i="3" s="1"/>
  <c r="S128" i="3"/>
  <c r="AI128" i="3"/>
  <c r="AK128" i="3" s="1"/>
  <c r="S127" i="3"/>
  <c r="AI127" i="3"/>
  <c r="AK127" i="3" s="1"/>
  <c r="S126" i="3"/>
  <c r="AI126" i="3"/>
  <c r="AK126" i="3" s="1"/>
  <c r="S125" i="3"/>
  <c r="AI125" i="3"/>
  <c r="AK125" i="3" s="1"/>
  <c r="S124" i="3"/>
  <c r="AI124" i="3"/>
  <c r="AK124" i="3" s="1"/>
  <c r="S123" i="3"/>
  <c r="AI123" i="3"/>
  <c r="AK123" i="3" s="1"/>
  <c r="S122" i="3"/>
  <c r="AI122" i="3"/>
  <c r="AK122" i="3" s="1"/>
  <c r="S121" i="3"/>
  <c r="AI121" i="3"/>
  <c r="AK121" i="3" s="1"/>
  <c r="S120" i="3"/>
  <c r="AI120" i="3"/>
  <c r="AK120" i="3" s="1"/>
  <c r="S119" i="3"/>
  <c r="AI119" i="3"/>
  <c r="AK119" i="3" s="1"/>
  <c r="S117" i="3"/>
  <c r="AI117" i="3"/>
  <c r="AK117" i="3" s="1"/>
  <c r="S118" i="3"/>
  <c r="AI118" i="3"/>
  <c r="AK118" i="3" s="1"/>
  <c r="S116" i="3"/>
  <c r="AI116" i="3"/>
  <c r="AK116" i="3" s="1"/>
  <c r="S114" i="3"/>
  <c r="AI114" i="3"/>
  <c r="AK114" i="3" s="1"/>
  <c r="S115" i="3"/>
  <c r="AI115" i="3"/>
  <c r="AK115" i="3" s="1"/>
  <c r="S113" i="3"/>
  <c r="AI113" i="3"/>
  <c r="AK113" i="3" s="1"/>
  <c r="S112" i="3"/>
  <c r="AI112" i="3"/>
  <c r="AK112" i="3" s="1"/>
  <c r="S111" i="3"/>
  <c r="AI111" i="3"/>
  <c r="AK111" i="3" s="1"/>
  <c r="S110" i="3"/>
  <c r="AI110" i="3"/>
  <c r="AK110" i="3" s="1"/>
  <c r="S109" i="3"/>
  <c r="AI109" i="3"/>
  <c r="AK109" i="3" s="1"/>
  <c r="S108" i="3"/>
  <c r="AI108" i="3"/>
  <c r="AK108" i="3" s="1"/>
  <c r="S107" i="3"/>
  <c r="AI107" i="3"/>
  <c r="AK107" i="3" s="1"/>
  <c r="S106" i="3"/>
  <c r="AI106" i="3"/>
  <c r="AK106" i="3" s="1"/>
  <c r="S105" i="3"/>
  <c r="AI105" i="3"/>
  <c r="AK105" i="3" s="1"/>
  <c r="S104" i="3"/>
  <c r="AI104" i="3"/>
  <c r="AK104" i="3" s="1"/>
  <c r="S103" i="3"/>
  <c r="AI103" i="3"/>
  <c r="AK103" i="3" s="1"/>
  <c r="S102" i="3"/>
  <c r="AI102" i="3"/>
  <c r="AK102" i="3" s="1"/>
  <c r="AI101" i="3"/>
  <c r="AK101" i="3" s="1"/>
  <c r="S100" i="3"/>
  <c r="AI100" i="3"/>
  <c r="AK100" i="3" s="1"/>
  <c r="AI99" i="3"/>
  <c r="AK99" i="3" s="1"/>
  <c r="S98" i="3"/>
  <c r="AI98" i="3"/>
  <c r="AK98" i="3" s="1"/>
  <c r="S97" i="3"/>
  <c r="AI97" i="3"/>
  <c r="AK97" i="3" s="1"/>
  <c r="S96" i="3"/>
  <c r="AI96" i="3"/>
  <c r="AK96" i="3" s="1"/>
  <c r="S95" i="3"/>
  <c r="AI95" i="3"/>
  <c r="AK95" i="3" s="1"/>
  <c r="S94" i="3"/>
  <c r="AI94" i="3"/>
  <c r="AK94" i="3" s="1"/>
  <c r="S93" i="3"/>
  <c r="AI93" i="3"/>
  <c r="AK93" i="3" s="1"/>
  <c r="S92" i="3"/>
  <c r="AI92" i="3"/>
  <c r="AK92" i="3" s="1"/>
  <c r="S91" i="3"/>
  <c r="AI91" i="3"/>
  <c r="AK91" i="3" s="1"/>
  <c r="S90" i="3"/>
  <c r="AI90" i="3"/>
  <c r="AK90" i="3" s="1"/>
  <c r="S89" i="3"/>
  <c r="AI89" i="3"/>
  <c r="AK89" i="3" s="1"/>
  <c r="AI88" i="3"/>
  <c r="AK88" i="3" s="1"/>
  <c r="S87" i="3"/>
  <c r="AI87" i="3"/>
  <c r="AK87" i="3" s="1"/>
  <c r="S86" i="3"/>
  <c r="AI86" i="3"/>
  <c r="AK86" i="3" s="1"/>
  <c r="S85" i="3"/>
  <c r="AI85" i="3"/>
  <c r="AK85" i="3" s="1"/>
  <c r="S83" i="3"/>
  <c r="AI83" i="3"/>
  <c r="AK83" i="3" s="1"/>
  <c r="S84" i="3"/>
  <c r="AI84" i="3"/>
  <c r="AK84" i="3" s="1"/>
  <c r="S82" i="3"/>
  <c r="AI82" i="3"/>
  <c r="AK82" i="3" s="1"/>
  <c r="S81" i="3"/>
  <c r="AI81" i="3"/>
  <c r="AK81" i="3" s="1"/>
  <c r="S80" i="3"/>
  <c r="AI80" i="3"/>
  <c r="AK80" i="3" s="1"/>
  <c r="S79" i="3"/>
  <c r="AI79" i="3"/>
  <c r="AK79" i="3" s="1"/>
  <c r="S78" i="3"/>
  <c r="AI78" i="3"/>
  <c r="AK78" i="3" s="1"/>
  <c r="S76" i="3"/>
  <c r="AI76" i="3"/>
  <c r="AK76" i="3" s="1"/>
  <c r="S77" i="3"/>
  <c r="AI77" i="3"/>
  <c r="AK77" i="3" s="1"/>
  <c r="S75" i="3"/>
  <c r="AI75" i="3"/>
  <c r="AK75" i="3" s="1"/>
  <c r="S74" i="3"/>
  <c r="AI74" i="3"/>
  <c r="AK74" i="3" s="1"/>
  <c r="S73" i="3"/>
  <c r="AI73" i="3"/>
  <c r="AK73" i="3" s="1"/>
  <c r="S70" i="3"/>
  <c r="AI70" i="3"/>
  <c r="AK70" i="3" s="1"/>
  <c r="S71" i="3"/>
  <c r="AI71" i="3"/>
  <c r="AK71" i="3" s="1"/>
  <c r="S72" i="3"/>
  <c r="AI72" i="3"/>
  <c r="AK72" i="3" s="1"/>
  <c r="S69" i="3"/>
  <c r="AI69" i="3"/>
  <c r="AK69" i="3" s="1"/>
  <c r="S68" i="3"/>
  <c r="AI68" i="3"/>
  <c r="AK68" i="3" s="1"/>
  <c r="S67" i="3"/>
  <c r="AI67" i="3"/>
  <c r="AK67" i="3" s="1"/>
  <c r="S66" i="3"/>
  <c r="AI66" i="3"/>
  <c r="AK66" i="3" s="1"/>
  <c r="S65" i="3"/>
  <c r="AI65" i="3"/>
  <c r="AK65" i="3" s="1"/>
  <c r="S63" i="3"/>
  <c r="AI63" i="3"/>
  <c r="AK63" i="3" s="1"/>
  <c r="S64" i="3"/>
  <c r="AI64" i="3"/>
  <c r="AK64" i="3" s="1"/>
  <c r="S62" i="3"/>
  <c r="AI62" i="3"/>
  <c r="AK62" i="3" s="1"/>
  <c r="AI61" i="3"/>
  <c r="AK61" i="3" s="1"/>
  <c r="S60" i="3"/>
  <c r="AI60" i="3"/>
  <c r="AK60" i="3" s="1"/>
  <c r="S59" i="3"/>
  <c r="AI59" i="3"/>
  <c r="AK59" i="3" s="1"/>
  <c r="S58" i="3"/>
  <c r="AI58" i="3"/>
  <c r="AK58" i="3" s="1"/>
  <c r="S56" i="3"/>
  <c r="AI56" i="3"/>
  <c r="AK56" i="3" s="1"/>
  <c r="S57" i="3"/>
  <c r="AI57" i="3"/>
  <c r="AK57" i="3" s="1"/>
  <c r="S55" i="3"/>
  <c r="AI55" i="3"/>
  <c r="AK55" i="3" s="1"/>
  <c r="S54" i="3"/>
  <c r="AI54" i="3"/>
  <c r="AK54" i="3" s="1"/>
  <c r="S53" i="3"/>
  <c r="AI53" i="3"/>
  <c r="AK53" i="3" s="1"/>
  <c r="S52" i="3"/>
  <c r="AI52" i="3"/>
  <c r="AK52" i="3" s="1"/>
  <c r="S51" i="3"/>
  <c r="AI51" i="3"/>
  <c r="AK51" i="3" s="1"/>
  <c r="S50" i="3"/>
  <c r="AI50" i="3"/>
  <c r="AK50" i="3" s="1"/>
  <c r="S49" i="3"/>
  <c r="AI49" i="3"/>
  <c r="AK49" i="3" s="1"/>
  <c r="AI48" i="3"/>
  <c r="AK48" i="3" s="1"/>
  <c r="S47" i="3"/>
  <c r="AI47" i="3"/>
  <c r="AK47" i="3" s="1"/>
  <c r="S46" i="3"/>
  <c r="AI46" i="3"/>
  <c r="AK46" i="3" s="1"/>
  <c r="S45" i="3"/>
  <c r="AI45" i="3"/>
  <c r="AK45" i="3" s="1"/>
  <c r="S44" i="3"/>
  <c r="AI44" i="3"/>
  <c r="AK44" i="3" s="1"/>
  <c r="S43" i="3"/>
  <c r="AI43" i="3"/>
  <c r="AK43" i="3" s="1"/>
  <c r="S42" i="3"/>
  <c r="AI42" i="3"/>
  <c r="AK42" i="3" s="1"/>
  <c r="S41" i="3"/>
  <c r="AI41" i="3"/>
  <c r="AK41" i="3" s="1"/>
  <c r="S40" i="3"/>
  <c r="AI40" i="3"/>
  <c r="AK40" i="3" s="1"/>
  <c r="S39" i="3"/>
  <c r="AI39" i="3"/>
  <c r="AK39" i="3" s="1"/>
  <c r="S38" i="3"/>
  <c r="AI38" i="3"/>
  <c r="AK38" i="3" s="1"/>
  <c r="S37" i="3"/>
  <c r="AI37" i="3"/>
  <c r="AK37" i="3" s="1"/>
  <c r="S36" i="3"/>
  <c r="AI36" i="3"/>
  <c r="AK36" i="3" s="1"/>
  <c r="S35" i="3"/>
  <c r="AI35" i="3"/>
  <c r="AK35" i="3" s="1"/>
  <c r="S34" i="3"/>
  <c r="AI34" i="3"/>
  <c r="AK34" i="3" s="1"/>
  <c r="S33" i="3"/>
  <c r="AI33" i="3"/>
  <c r="AK33" i="3" s="1"/>
  <c r="S32" i="3"/>
  <c r="AI32" i="3"/>
  <c r="AK32" i="3" s="1"/>
  <c r="S31" i="3"/>
  <c r="AI31" i="3"/>
  <c r="AK31" i="3" s="1"/>
  <c r="S30" i="3"/>
  <c r="AI30" i="3"/>
  <c r="AK30" i="3" s="1"/>
  <c r="S29" i="3"/>
  <c r="AI29" i="3"/>
  <c r="AK29" i="3" s="1"/>
  <c r="S28" i="3"/>
  <c r="AI28" i="3"/>
  <c r="AK28" i="3" s="1"/>
  <c r="S27" i="3"/>
  <c r="AI27" i="3"/>
  <c r="AK27" i="3" s="1"/>
  <c r="S26" i="3"/>
  <c r="AI26" i="3"/>
  <c r="AK26" i="3" s="1"/>
  <c r="S25" i="3"/>
  <c r="AI25" i="3"/>
  <c r="AK25" i="3" s="1"/>
  <c r="S24" i="3"/>
  <c r="AI24" i="3"/>
  <c r="AK24" i="3" s="1"/>
  <c r="S23" i="3"/>
  <c r="AI23" i="3"/>
  <c r="AK23" i="3" s="1"/>
  <c r="S22" i="3"/>
  <c r="AI22" i="3"/>
  <c r="AK22" i="3" s="1"/>
  <c r="S21" i="3"/>
  <c r="AI21" i="3"/>
  <c r="AK21" i="3" s="1"/>
  <c r="S20" i="3"/>
  <c r="AI20" i="3"/>
  <c r="AK20" i="3" s="1"/>
  <c r="S19" i="3"/>
  <c r="AI19" i="3"/>
  <c r="AK19" i="3" s="1"/>
  <c r="S18" i="3"/>
  <c r="AI18" i="3"/>
  <c r="AK18" i="3" s="1"/>
  <c r="S17" i="3"/>
  <c r="AI17" i="3"/>
  <c r="AK17" i="3" s="1"/>
  <c r="S16" i="3"/>
  <c r="AI16" i="3"/>
  <c r="AK16" i="3" s="1"/>
  <c r="S15" i="3"/>
  <c r="AI15" i="3"/>
  <c r="AK15" i="3" s="1"/>
  <c r="S14" i="3"/>
  <c r="AI14" i="3"/>
  <c r="AK14" i="3" s="1"/>
  <c r="S13" i="3"/>
  <c r="AI13" i="3"/>
  <c r="AK13" i="3" s="1"/>
  <c r="S12" i="3"/>
  <c r="AI12" i="3"/>
  <c r="AK12" i="3" s="1"/>
  <c r="S11" i="3"/>
  <c r="AI11" i="3"/>
  <c r="AK11" i="3" s="1"/>
  <c r="S10" i="3"/>
  <c r="AI10" i="3"/>
  <c r="AK10" i="3" s="1"/>
  <c r="S9" i="3"/>
  <c r="AI9" i="3"/>
  <c r="AK9" i="3" s="1"/>
  <c r="S8" i="3"/>
  <c r="AI8" i="3"/>
  <c r="AK8" i="3" s="1"/>
  <c r="S5" i="3"/>
  <c r="AI5" i="3"/>
  <c r="AK5" i="3" s="1"/>
  <c r="S6" i="3"/>
  <c r="AI6" i="3"/>
  <c r="AK6" i="3" s="1"/>
  <c r="S7" i="3"/>
  <c r="AI7" i="3"/>
  <c r="AK7" i="3" s="1"/>
  <c r="S4" i="3"/>
  <c r="AI4" i="3"/>
  <c r="AK4" i="3" s="1"/>
  <c r="S3" i="3"/>
  <c r="AI3" i="3"/>
  <c r="AK3" i="3" s="1"/>
  <c r="S2" i="3"/>
  <c r="AI2" i="3"/>
  <c r="AK2" i="3" s="1"/>
  <c r="S324" i="3"/>
  <c r="AI324" i="3"/>
  <c r="AK324" i="3" s="1"/>
  <c r="S323" i="3"/>
  <c r="AI323" i="3"/>
  <c r="AK323" i="3" s="1"/>
  <c r="S322" i="3"/>
  <c r="AI322" i="3"/>
  <c r="AK322" i="3" s="1"/>
  <c r="S321" i="3"/>
  <c r="AI321" i="3"/>
  <c r="AK321" i="3" s="1"/>
  <c r="S320" i="3"/>
  <c r="AI320" i="3"/>
  <c r="AK320" i="3" s="1"/>
  <c r="S319" i="3"/>
  <c r="AI319" i="3"/>
  <c r="AK319" i="3" s="1"/>
  <c r="S318" i="3"/>
  <c r="AI318" i="3"/>
  <c r="AK318" i="3" s="1"/>
  <c r="S317" i="3"/>
  <c r="AI317" i="3"/>
  <c r="AK317" i="3" s="1"/>
  <c r="S316" i="3"/>
  <c r="AI316" i="3"/>
  <c r="AK316" i="3" s="1"/>
  <c r="S315" i="3"/>
  <c r="AI315" i="3"/>
  <c r="AK315" i="3" s="1"/>
  <c r="S314" i="3"/>
  <c r="AI314" i="3"/>
  <c r="AK314" i="3" s="1"/>
  <c r="S313" i="3"/>
  <c r="AI313" i="3"/>
  <c r="AK313" i="3" s="1"/>
  <c r="S312" i="3"/>
  <c r="AI312" i="3"/>
  <c r="AK312" i="3" s="1"/>
  <c r="S311" i="3"/>
  <c r="AI311" i="3"/>
  <c r="AK311" i="3" s="1"/>
  <c r="S310" i="3"/>
  <c r="AI310" i="3"/>
  <c r="AK310" i="3" s="1"/>
  <c r="S309" i="3"/>
  <c r="AI309" i="3"/>
  <c r="AK309" i="3" s="1"/>
  <c r="S308" i="3"/>
  <c r="AI308" i="3"/>
  <c r="AK308" i="3" s="1"/>
  <c r="S307" i="3"/>
  <c r="AI307" i="3"/>
  <c r="AK307" i="3" s="1"/>
  <c r="S306" i="3"/>
  <c r="AI306" i="3"/>
  <c r="AK306" i="3" s="1"/>
  <c r="S305" i="3"/>
  <c r="AI305" i="3"/>
  <c r="AK305" i="3" s="1"/>
  <c r="S304" i="3"/>
  <c r="AI304" i="3"/>
  <c r="AK304" i="3" s="1"/>
  <c r="S302" i="3"/>
  <c r="AI302" i="3"/>
  <c r="AK302" i="3" s="1"/>
  <c r="S303" i="3"/>
  <c r="AI303" i="3"/>
  <c r="AK303" i="3" s="1"/>
  <c r="S301" i="3"/>
  <c r="AI301" i="3"/>
  <c r="AK301" i="3" s="1"/>
  <c r="S300" i="3"/>
  <c r="AI300" i="3"/>
  <c r="AK300" i="3" s="1"/>
  <c r="S299" i="3"/>
  <c r="AI299" i="3"/>
  <c r="AK299" i="3" s="1"/>
  <c r="S298" i="3"/>
  <c r="AI298" i="3"/>
  <c r="AK298" i="3" s="1"/>
  <c r="S297" i="3"/>
  <c r="AI297" i="3"/>
  <c r="AK297" i="3" s="1"/>
  <c r="S296" i="3"/>
  <c r="AI296" i="3"/>
  <c r="AK296" i="3" s="1"/>
  <c r="S295" i="3"/>
  <c r="AI295" i="3"/>
  <c r="AK295" i="3" s="1"/>
  <c r="S294" i="3"/>
  <c r="AI294" i="3"/>
  <c r="AK294" i="3" s="1"/>
  <c r="S293" i="3"/>
  <c r="AI293" i="3"/>
  <c r="AK293" i="3" s="1"/>
  <c r="S292" i="3"/>
  <c r="AI292" i="3"/>
  <c r="AK292" i="3" s="1"/>
  <c r="S291" i="3"/>
  <c r="AI291" i="3"/>
  <c r="AK291" i="3" s="1"/>
  <c r="S289" i="3"/>
  <c r="AI289" i="3"/>
  <c r="AK289" i="3" s="1"/>
  <c r="S290" i="3"/>
  <c r="AI290" i="3"/>
  <c r="AK290" i="3" s="1"/>
  <c r="S288" i="3"/>
  <c r="AI288" i="3"/>
  <c r="AK288" i="3" s="1"/>
  <c r="S287" i="3"/>
  <c r="AI287" i="3"/>
  <c r="AK287" i="3" s="1"/>
  <c r="S286" i="3"/>
  <c r="AI286" i="3"/>
  <c r="AK286" i="3" s="1"/>
  <c r="S285" i="3"/>
  <c r="AI285" i="3"/>
  <c r="AK285" i="3" s="1"/>
  <c r="S284" i="3"/>
  <c r="AI284" i="3"/>
  <c r="AK284" i="3" s="1"/>
  <c r="S283" i="3"/>
  <c r="AI283" i="3"/>
  <c r="AK283" i="3" s="1"/>
  <c r="S282" i="3"/>
  <c r="AI282" i="3"/>
  <c r="AK282" i="3" s="1"/>
  <c r="S281" i="3"/>
  <c r="AI281" i="3"/>
  <c r="AK281" i="3" s="1"/>
  <c r="S280" i="3"/>
  <c r="AI280" i="3"/>
  <c r="AK280" i="3" s="1"/>
  <c r="S279" i="3"/>
  <c r="AI279" i="3"/>
  <c r="AK279" i="3" s="1"/>
  <c r="S278" i="3"/>
  <c r="AI278" i="3"/>
  <c r="AK278" i="3" s="1"/>
  <c r="S277" i="3"/>
  <c r="AI277" i="3"/>
  <c r="AK277" i="3" s="1"/>
  <c r="S276" i="3"/>
  <c r="AI276" i="3"/>
  <c r="AK276" i="3" s="1"/>
  <c r="S275" i="3"/>
  <c r="AI275" i="3"/>
  <c r="AK275" i="3" s="1"/>
  <c r="S274" i="3"/>
  <c r="AI274" i="3"/>
  <c r="AK274" i="3" s="1"/>
  <c r="S273" i="3"/>
  <c r="AI273" i="3"/>
  <c r="AK273" i="3" s="1"/>
  <c r="S272" i="3"/>
  <c r="AI272" i="3"/>
  <c r="AK272" i="3" s="1"/>
  <c r="S271" i="3"/>
  <c r="AI271" i="3"/>
  <c r="AK271" i="3" s="1"/>
  <c r="S270" i="3"/>
  <c r="AI270" i="3"/>
  <c r="AK270" i="3" s="1"/>
  <c r="S269" i="3"/>
  <c r="AI269" i="3"/>
  <c r="AK269" i="3" s="1"/>
  <c r="S268" i="3"/>
  <c r="AI268" i="3"/>
  <c r="AK268" i="3" s="1"/>
  <c r="S267" i="3"/>
  <c r="AI267" i="3"/>
  <c r="AK267" i="3" s="1"/>
  <c r="S266" i="3"/>
  <c r="AI266" i="3"/>
  <c r="AK266" i="3" s="1"/>
  <c r="S265" i="3"/>
  <c r="AI265" i="3"/>
  <c r="AK265" i="3" s="1"/>
  <c r="S264" i="3"/>
  <c r="AI264" i="3"/>
  <c r="AK264" i="3" s="1"/>
  <c r="S263" i="3"/>
  <c r="AI263" i="3"/>
  <c r="AK263" i="3" s="1"/>
  <c r="S262" i="3"/>
  <c r="AI262" i="3"/>
  <c r="AK262" i="3" s="1"/>
  <c r="S261" i="3"/>
  <c r="AI261" i="3"/>
  <c r="AK261" i="3" s="1"/>
  <c r="S260" i="3"/>
  <c r="AI260" i="3"/>
  <c r="AK260" i="3" s="1"/>
  <c r="S259" i="3"/>
  <c r="AI259" i="3"/>
  <c r="AK259" i="3" s="1"/>
  <c r="S258" i="3"/>
  <c r="AI258" i="3"/>
  <c r="AK258" i="3" s="1"/>
  <c r="S257" i="3"/>
  <c r="AI257" i="3"/>
  <c r="AK257" i="3" s="1"/>
  <c r="S256" i="3"/>
  <c r="AI256" i="3"/>
  <c r="AK256" i="3" s="1"/>
  <c r="S255" i="3"/>
  <c r="AI255" i="3"/>
  <c r="AK255" i="3" s="1"/>
  <c r="S254" i="3"/>
  <c r="AI254" i="3"/>
  <c r="AK254" i="3" s="1"/>
  <c r="S253" i="3"/>
  <c r="AI253" i="3"/>
  <c r="AK253" i="3" s="1"/>
  <c r="S252" i="3"/>
  <c r="AI252" i="3"/>
  <c r="AK252" i="3" s="1"/>
  <c r="S251" i="3"/>
  <c r="AI251" i="3"/>
  <c r="AK251" i="3" s="1"/>
  <c r="S250" i="3"/>
  <c r="AI250" i="3"/>
  <c r="AK250" i="3" s="1"/>
  <c r="S249" i="3"/>
  <c r="AI249" i="3"/>
  <c r="AK249" i="3" s="1"/>
  <c r="S248" i="3"/>
  <c r="AI248" i="3"/>
  <c r="AK248" i="3" s="1"/>
  <c r="S247" i="3"/>
  <c r="AI247" i="3"/>
  <c r="AK247" i="3" s="1"/>
  <c r="S246" i="3"/>
  <c r="AI246" i="3"/>
  <c r="AK246" i="3" s="1"/>
  <c r="S245" i="3"/>
  <c r="AI245" i="3"/>
  <c r="AK245" i="3" s="1"/>
  <c r="S243" i="3"/>
  <c r="AI243" i="3"/>
  <c r="AK243" i="3" s="1"/>
  <c r="S244" i="3"/>
  <c r="AI244" i="3"/>
  <c r="AK244" i="3" s="1"/>
  <c r="S242" i="3"/>
  <c r="AI242" i="3"/>
  <c r="AK242" i="3" s="1"/>
  <c r="S240" i="3"/>
  <c r="AI240" i="3"/>
  <c r="AK240" i="3" s="1"/>
  <c r="S241" i="3"/>
  <c r="AI241" i="3"/>
  <c r="AK241" i="3" s="1"/>
  <c r="S239" i="3"/>
  <c r="AI239" i="3"/>
  <c r="AK239" i="3" s="1"/>
  <c r="S238" i="3"/>
  <c r="AI238" i="3"/>
  <c r="AK238" i="3" s="1"/>
  <c r="S237" i="3"/>
  <c r="AI237" i="3"/>
  <c r="AK237" i="3" s="1"/>
  <c r="S236" i="3"/>
  <c r="AI236" i="3"/>
  <c r="AK236" i="3" s="1"/>
  <c r="S235" i="3"/>
  <c r="AI235" i="3"/>
  <c r="AK235" i="3" s="1"/>
  <c r="S234" i="3"/>
  <c r="AI234" i="3"/>
  <c r="AK234" i="3" s="1"/>
  <c r="S233" i="3"/>
  <c r="AI233" i="3"/>
  <c r="AK233" i="3" s="1"/>
  <c r="S232" i="3"/>
  <c r="AI232" i="3"/>
  <c r="AK232" i="3" s="1"/>
  <c r="S231" i="3"/>
  <c r="AI231" i="3"/>
  <c r="AK231" i="3" s="1"/>
  <c r="S230" i="3"/>
  <c r="AI230" i="3"/>
  <c r="AK230" i="3" s="1"/>
  <c r="S229" i="3"/>
  <c r="AI229" i="3"/>
  <c r="AK229" i="3" s="1"/>
  <c r="S228" i="3"/>
  <c r="AI228" i="3"/>
  <c r="AK228" i="3" s="1"/>
  <c r="S227" i="3"/>
  <c r="AI227" i="3"/>
  <c r="AK227" i="3" s="1"/>
  <c r="S226" i="3"/>
  <c r="AI226" i="3"/>
  <c r="AK226" i="3" s="1"/>
  <c r="S225" i="3"/>
  <c r="AI225" i="3"/>
  <c r="AK225" i="3" s="1"/>
  <c r="S224" i="3"/>
  <c r="AI224" i="3"/>
  <c r="AK224" i="3" s="1"/>
  <c r="S223" i="3"/>
  <c r="AI223" i="3"/>
  <c r="AK223" i="3" s="1"/>
  <c r="S222" i="3"/>
  <c r="AI222" i="3"/>
  <c r="AK222" i="3" s="1"/>
  <c r="S220" i="3"/>
  <c r="AI220" i="3"/>
  <c r="AK220" i="3" s="1"/>
  <c r="S221" i="3"/>
  <c r="AI221" i="3"/>
  <c r="AK221" i="3" s="1"/>
  <c r="S219" i="3"/>
  <c r="AI219" i="3"/>
  <c r="AK219" i="3" s="1"/>
  <c r="S217" i="3"/>
  <c r="AI217" i="3"/>
  <c r="AK217" i="3" s="1"/>
  <c r="S218" i="3"/>
  <c r="AI218" i="3"/>
  <c r="AK218" i="3" s="1"/>
  <c r="S216" i="3"/>
  <c r="AI216" i="3"/>
  <c r="AK216" i="3" s="1"/>
  <c r="S215" i="3"/>
  <c r="AI215" i="3"/>
  <c r="AK215" i="3" s="1"/>
  <c r="S214" i="3"/>
  <c r="AI214" i="3"/>
  <c r="AK214" i="3" s="1"/>
  <c r="S213" i="3"/>
  <c r="AI213" i="3"/>
  <c r="AK213" i="3" s="1"/>
  <c r="S212" i="3"/>
  <c r="AI212" i="3"/>
  <c r="AK212" i="3" s="1"/>
  <c r="S211" i="3"/>
  <c r="AI211" i="3"/>
  <c r="AK211" i="3" s="1"/>
  <c r="S210" i="3"/>
  <c r="AI210" i="3"/>
  <c r="AK210" i="3" s="1"/>
  <c r="S209" i="3"/>
  <c r="AI209" i="3"/>
  <c r="AK209" i="3" s="1"/>
  <c r="S208" i="3"/>
  <c r="AI208" i="3"/>
  <c r="AK208" i="3" s="1"/>
  <c r="S207" i="3"/>
  <c r="AI207" i="3"/>
  <c r="AK207" i="3" s="1"/>
  <c r="S206" i="3"/>
  <c r="AI206" i="3"/>
  <c r="AK206" i="3" s="1"/>
  <c r="S205" i="3"/>
  <c r="AI205" i="3"/>
  <c r="AK205" i="3" s="1"/>
  <c r="S204" i="3"/>
  <c r="AI204" i="3"/>
  <c r="AK204" i="3" s="1"/>
  <c r="S203" i="3"/>
  <c r="AI203" i="3"/>
  <c r="AK203" i="3" s="1"/>
  <c r="S202" i="3"/>
  <c r="AI202" i="3"/>
  <c r="AK202" i="3" s="1"/>
  <c r="S201" i="3"/>
  <c r="AI201" i="3"/>
  <c r="AK201" i="3" s="1"/>
  <c r="S200" i="3"/>
  <c r="AI200" i="3"/>
  <c r="AK200" i="3" s="1"/>
  <c r="S199" i="3"/>
  <c r="AI199" i="3"/>
  <c r="AK199" i="3" s="1"/>
  <c r="S198" i="3"/>
  <c r="AI198" i="3"/>
  <c r="AK198" i="3" s="1"/>
  <c r="S197" i="3"/>
  <c r="AI197" i="3"/>
  <c r="AK197" i="3" s="1"/>
  <c r="S196" i="3"/>
  <c r="AI196" i="3"/>
  <c r="AK196" i="3" s="1"/>
  <c r="S195" i="3"/>
  <c r="AI195" i="3"/>
  <c r="AK195" i="3" s="1"/>
  <c r="S194" i="3"/>
  <c r="AI194" i="3"/>
  <c r="AK194" i="3" s="1"/>
  <c r="S193" i="3"/>
  <c r="AI193" i="3"/>
  <c r="AK193" i="3" s="1"/>
  <c r="S192" i="3"/>
  <c r="AI192" i="3"/>
  <c r="AK192" i="3" s="1"/>
  <c r="S191" i="3"/>
  <c r="AI191" i="3"/>
  <c r="AK191" i="3" s="1"/>
  <c r="S190" i="3"/>
  <c r="AI190" i="3"/>
  <c r="AK190" i="3" s="1"/>
  <c r="S189" i="3"/>
  <c r="AI189" i="3"/>
  <c r="AK189" i="3" s="1"/>
  <c r="S188" i="3"/>
  <c r="AI188" i="3"/>
  <c r="AK188" i="3" s="1"/>
  <c r="S187" i="3"/>
  <c r="AI187" i="3"/>
  <c r="AK187" i="3" s="1"/>
  <c r="S186" i="3"/>
  <c r="AI186" i="3"/>
  <c r="AK186" i="3" s="1"/>
  <c r="S185" i="3"/>
  <c r="AI185" i="3"/>
  <c r="AK185" i="3" s="1"/>
  <c r="S184" i="3"/>
  <c r="AI184" i="3"/>
  <c r="AK184" i="3" s="1"/>
  <c r="S183" i="3"/>
  <c r="AI183" i="3"/>
  <c r="AK183" i="3" s="1"/>
  <c r="S182" i="3"/>
  <c r="AI182" i="3"/>
  <c r="AK182" i="3" s="1"/>
  <c r="S181" i="3"/>
  <c r="AI181" i="3"/>
  <c r="AK181" i="3" s="1"/>
  <c r="S180" i="3"/>
  <c r="AI180" i="3"/>
  <c r="AK180" i="3" s="1"/>
  <c r="S179" i="3"/>
  <c r="AI179" i="3"/>
  <c r="AK179" i="3" s="1"/>
  <c r="S178" i="3"/>
  <c r="AI178" i="3"/>
  <c r="AK178" i="3" s="1"/>
  <c r="S177" i="3"/>
  <c r="AI177" i="3"/>
  <c r="AK177" i="3" s="1"/>
  <c r="S176" i="3"/>
  <c r="AI176" i="3"/>
  <c r="AK176" i="3" s="1"/>
  <c r="S175" i="3"/>
  <c r="AI175" i="3"/>
  <c r="AK175" i="3" s="1"/>
  <c r="S174" i="3"/>
  <c r="AI174" i="3"/>
  <c r="AK174" i="3" s="1"/>
  <c r="S173" i="3"/>
  <c r="AI173" i="3"/>
  <c r="AK173" i="3" s="1"/>
  <c r="S446" i="3"/>
  <c r="AI446" i="3"/>
  <c r="AK446" i="3" s="1"/>
  <c r="S447" i="3"/>
  <c r="AI447" i="3"/>
  <c r="AK447" i="3" s="1"/>
  <c r="S445" i="3"/>
  <c r="AI445" i="3"/>
  <c r="AK445" i="3" s="1"/>
  <c r="S442" i="3"/>
  <c r="AI442" i="3"/>
  <c r="AK442" i="3" s="1"/>
  <c r="S443" i="3"/>
  <c r="AI443" i="3"/>
  <c r="AK443" i="3" s="1"/>
  <c r="S444" i="3"/>
  <c r="AI444" i="3"/>
  <c r="AK444" i="3" s="1"/>
  <c r="S441" i="3"/>
  <c r="AI441" i="3"/>
  <c r="AK441" i="3" s="1"/>
  <c r="S440" i="3"/>
  <c r="AI440" i="3"/>
  <c r="AK440" i="3" s="1"/>
  <c r="AI439" i="3"/>
  <c r="AK439" i="3" s="1"/>
  <c r="S438" i="3"/>
  <c r="AI438" i="3"/>
  <c r="AK438" i="3" s="1"/>
  <c r="S437" i="3"/>
  <c r="AI437" i="3"/>
  <c r="AK437" i="3" s="1"/>
  <c r="S436" i="3"/>
  <c r="AI436" i="3"/>
  <c r="AK436" i="3" s="1"/>
  <c r="S435" i="3"/>
  <c r="AI435" i="3"/>
  <c r="AK435" i="3" s="1"/>
  <c r="S434" i="3"/>
  <c r="AI434" i="3"/>
  <c r="AK434" i="3" s="1"/>
  <c r="S433" i="3"/>
  <c r="AI433" i="3"/>
  <c r="AK433" i="3" s="1"/>
  <c r="S432" i="3"/>
  <c r="AI432" i="3"/>
  <c r="AK432" i="3" s="1"/>
  <c r="S431" i="3"/>
  <c r="AI431" i="3"/>
  <c r="AK431" i="3" s="1"/>
  <c r="S430" i="3"/>
  <c r="AI430" i="3"/>
  <c r="AK430" i="3" s="1"/>
  <c r="S429" i="3"/>
  <c r="AI429" i="3"/>
  <c r="AK429" i="3" s="1"/>
  <c r="S428" i="3"/>
  <c r="AI428" i="3"/>
  <c r="AK428" i="3" s="1"/>
  <c r="S427" i="3"/>
  <c r="AI427" i="3"/>
  <c r="AK427" i="3" s="1"/>
  <c r="S426" i="3"/>
  <c r="AI426" i="3"/>
  <c r="AK426" i="3" s="1"/>
  <c r="S425" i="3"/>
  <c r="AI425" i="3"/>
  <c r="AK425" i="3" s="1"/>
  <c r="S424" i="3"/>
  <c r="AI424" i="3"/>
  <c r="AK424" i="3" s="1"/>
  <c r="S423" i="3"/>
  <c r="AI423" i="3"/>
  <c r="AK423" i="3" s="1"/>
  <c r="S422" i="3"/>
  <c r="AI422" i="3"/>
  <c r="AK422" i="3" s="1"/>
  <c r="S421" i="3"/>
  <c r="AI421" i="3"/>
  <c r="AK421" i="3" s="1"/>
  <c r="S420" i="3"/>
  <c r="AI420" i="3"/>
  <c r="AK420" i="3" s="1"/>
  <c r="S419" i="3"/>
  <c r="AI419" i="3"/>
  <c r="AK419" i="3" s="1"/>
  <c r="S418" i="3"/>
  <c r="AI418" i="3"/>
  <c r="AK418" i="3" s="1"/>
  <c r="S417" i="3"/>
  <c r="AI417" i="3"/>
  <c r="AK417" i="3" s="1"/>
  <c r="S416" i="3"/>
  <c r="AI416" i="3"/>
  <c r="AK416" i="3" s="1"/>
  <c r="S415" i="3"/>
  <c r="AI415" i="3"/>
  <c r="AK415" i="3" s="1"/>
  <c r="S414" i="3"/>
  <c r="AI414" i="3"/>
  <c r="AK414" i="3" s="1"/>
  <c r="S413" i="3"/>
  <c r="AI413" i="3"/>
  <c r="AK413" i="3" s="1"/>
  <c r="S412" i="3"/>
  <c r="AI412" i="3"/>
  <c r="AK412" i="3" s="1"/>
  <c r="S411" i="3"/>
  <c r="AI411" i="3"/>
  <c r="AK411" i="3" s="1"/>
  <c r="S410" i="3"/>
  <c r="AI410" i="3"/>
  <c r="AK410" i="3" s="1"/>
  <c r="S409" i="3"/>
  <c r="AI409" i="3"/>
  <c r="AK409" i="3" s="1"/>
  <c r="S408" i="3"/>
  <c r="AI408" i="3"/>
  <c r="AK408" i="3" s="1"/>
  <c r="S407" i="3"/>
  <c r="AI407" i="3"/>
  <c r="AK407" i="3" s="1"/>
  <c r="S406" i="3"/>
  <c r="AI406" i="3"/>
  <c r="AK406" i="3" s="1"/>
  <c r="S405" i="3"/>
  <c r="AI405" i="3"/>
  <c r="AK405" i="3" s="1"/>
  <c r="S404" i="3"/>
  <c r="AI404" i="3"/>
  <c r="AK404" i="3" s="1"/>
  <c r="S403" i="3"/>
  <c r="AI403" i="3"/>
  <c r="AK403" i="3" s="1"/>
  <c r="S402" i="3"/>
  <c r="AI402" i="3"/>
  <c r="AK402" i="3" s="1"/>
  <c r="S401" i="3"/>
  <c r="AI401" i="3"/>
  <c r="AK401" i="3" s="1"/>
  <c r="S400" i="3"/>
  <c r="AI400" i="3"/>
  <c r="AK400" i="3" s="1"/>
  <c r="S399" i="3"/>
  <c r="AI399" i="3"/>
  <c r="AK399" i="3" s="1"/>
  <c r="S398" i="3"/>
  <c r="AI398" i="3"/>
  <c r="AK398" i="3" s="1"/>
  <c r="S397" i="3"/>
  <c r="AI397" i="3"/>
  <c r="AK397" i="3" s="1"/>
  <c r="S396" i="3"/>
  <c r="AI396" i="3"/>
  <c r="AK396" i="3" s="1"/>
  <c r="S395" i="3"/>
  <c r="AI395" i="3"/>
  <c r="AK395" i="3" s="1"/>
  <c r="S394" i="3"/>
  <c r="AI394" i="3"/>
  <c r="AK394" i="3" s="1"/>
  <c r="S393" i="3"/>
  <c r="AI393" i="3"/>
  <c r="AK393" i="3" s="1"/>
  <c r="S391" i="3"/>
  <c r="AI391" i="3"/>
  <c r="AK391" i="3" s="1"/>
  <c r="AI392" i="3"/>
  <c r="AK392" i="3" s="1"/>
  <c r="S390" i="3"/>
  <c r="AI390" i="3"/>
  <c r="AK390" i="3" s="1"/>
  <c r="S389" i="3"/>
  <c r="AI389" i="3"/>
  <c r="AK389" i="3" s="1"/>
  <c r="S388" i="3"/>
  <c r="AI388" i="3"/>
  <c r="AK388" i="3" s="1"/>
  <c r="S387" i="3"/>
  <c r="AI387" i="3"/>
  <c r="AK387" i="3" s="1"/>
  <c r="S386" i="3"/>
  <c r="AI386" i="3"/>
  <c r="AK386" i="3" s="1"/>
  <c r="S385" i="3"/>
  <c r="AI385" i="3"/>
  <c r="AK385" i="3" s="1"/>
  <c r="S384" i="3"/>
  <c r="AI384" i="3"/>
  <c r="AK384" i="3" s="1"/>
  <c r="S383" i="3"/>
  <c r="AI383" i="3"/>
  <c r="AK383" i="3" s="1"/>
  <c r="S382" i="3"/>
  <c r="AI382" i="3"/>
  <c r="AK382" i="3" s="1"/>
  <c r="S381" i="3"/>
  <c r="AI381" i="3"/>
  <c r="AK381" i="3" s="1"/>
  <c r="S380" i="3"/>
  <c r="AI380" i="3"/>
  <c r="AK380" i="3" s="1"/>
  <c r="S379" i="3"/>
  <c r="AI379" i="3"/>
  <c r="AK379" i="3" s="1"/>
  <c r="S378" i="3"/>
  <c r="AI378" i="3"/>
  <c r="AK378" i="3" s="1"/>
  <c r="S377" i="3"/>
  <c r="AI377" i="3"/>
  <c r="AK377" i="3" s="1"/>
  <c r="S376" i="3"/>
  <c r="AI376" i="3"/>
  <c r="AK376" i="3" s="1"/>
  <c r="S375" i="3"/>
  <c r="AI375" i="3"/>
  <c r="AK375" i="3" s="1"/>
  <c r="S374" i="3"/>
  <c r="AI374" i="3"/>
  <c r="AK374" i="3" s="1"/>
  <c r="S373" i="3"/>
  <c r="AI373" i="3"/>
  <c r="AK373" i="3" s="1"/>
  <c r="AI372" i="3"/>
  <c r="AK372" i="3" s="1"/>
  <c r="S371" i="3"/>
  <c r="AI371" i="3"/>
  <c r="AK371" i="3" s="1"/>
  <c r="S370" i="3"/>
  <c r="AI370" i="3"/>
  <c r="AK370" i="3" s="1"/>
  <c r="S369" i="3"/>
  <c r="AI369" i="3"/>
  <c r="AK369" i="3" s="1"/>
  <c r="S368" i="3"/>
  <c r="AI368" i="3"/>
  <c r="AK368" i="3" s="1"/>
  <c r="S367" i="3"/>
  <c r="AI367" i="3"/>
  <c r="AK367" i="3" s="1"/>
  <c r="S366" i="3"/>
  <c r="AI366" i="3"/>
  <c r="AK366" i="3" s="1"/>
  <c r="S365" i="3"/>
  <c r="AI365" i="3"/>
  <c r="AK365" i="3" s="1"/>
  <c r="S364" i="3"/>
  <c r="AI364" i="3"/>
  <c r="AK364" i="3" s="1"/>
  <c r="S363" i="3"/>
  <c r="AI363" i="3"/>
  <c r="AK363" i="3" s="1"/>
  <c r="S362" i="3"/>
  <c r="AI362" i="3"/>
  <c r="AK362" i="3" s="1"/>
  <c r="S360" i="3"/>
  <c r="AI360" i="3"/>
  <c r="AK360" i="3" s="1"/>
  <c r="S361" i="3"/>
  <c r="AI361" i="3"/>
  <c r="AK361" i="3" s="1"/>
  <c r="S359" i="3"/>
  <c r="AI359" i="3"/>
  <c r="AK359" i="3" s="1"/>
  <c r="S358" i="3"/>
  <c r="AI358" i="3"/>
  <c r="AK358" i="3" s="1"/>
  <c r="S357" i="3"/>
  <c r="AI357" i="3"/>
  <c r="AK357" i="3" s="1"/>
  <c r="S356" i="3"/>
  <c r="AI356" i="3"/>
  <c r="AK356" i="3" s="1"/>
  <c r="S355" i="3"/>
  <c r="AI355" i="3"/>
  <c r="AK355" i="3" s="1"/>
  <c r="S354" i="3"/>
  <c r="AI354" i="3"/>
  <c r="AK354" i="3" s="1"/>
  <c r="S353" i="3"/>
  <c r="AI353" i="3"/>
  <c r="AK353" i="3" s="1"/>
  <c r="S352" i="3"/>
  <c r="AI352" i="3"/>
  <c r="AK352" i="3" s="1"/>
  <c r="S351" i="3"/>
  <c r="AI351" i="3"/>
  <c r="AK351" i="3" s="1"/>
  <c r="S350" i="3"/>
  <c r="AI350" i="3"/>
  <c r="AK350" i="3" s="1"/>
  <c r="S349" i="3"/>
  <c r="AI349" i="3"/>
  <c r="AK349" i="3" s="1"/>
  <c r="S348" i="3"/>
  <c r="AI348" i="3"/>
  <c r="AK348" i="3" s="1"/>
  <c r="S347" i="3"/>
  <c r="AI347" i="3"/>
  <c r="AK347" i="3" s="1"/>
  <c r="S346" i="3"/>
  <c r="AI346" i="3"/>
  <c r="AK346" i="3" s="1"/>
  <c r="S344" i="3"/>
  <c r="AI344" i="3"/>
  <c r="AK344" i="3" s="1"/>
  <c r="S345" i="3"/>
  <c r="AI345" i="3"/>
  <c r="AK345" i="3" s="1"/>
  <c r="S343" i="3"/>
  <c r="AI343" i="3"/>
  <c r="AK343" i="3" s="1"/>
  <c r="S342" i="3"/>
  <c r="AI342" i="3"/>
  <c r="AK342" i="3" s="1"/>
  <c r="S341" i="3"/>
  <c r="AI341" i="3"/>
  <c r="AK341" i="3" s="1"/>
  <c r="S340" i="3"/>
  <c r="AI340" i="3"/>
  <c r="AK340" i="3" s="1"/>
  <c r="S339" i="3"/>
  <c r="AI339" i="3"/>
  <c r="AK339" i="3" s="1"/>
  <c r="S338" i="3"/>
  <c r="AI338" i="3"/>
  <c r="AK338" i="3" s="1"/>
  <c r="S337" i="3"/>
  <c r="AI337" i="3"/>
  <c r="AK337" i="3" s="1"/>
  <c r="S336" i="3"/>
  <c r="AI336" i="3"/>
  <c r="AK336" i="3" s="1"/>
  <c r="S335" i="3"/>
  <c r="AI335" i="3"/>
  <c r="AK335" i="3" s="1"/>
  <c r="S334" i="3"/>
  <c r="AI334" i="3"/>
  <c r="AK334" i="3" s="1"/>
  <c r="S333" i="3"/>
  <c r="AI333" i="3"/>
  <c r="AK333" i="3" s="1"/>
  <c r="S332" i="3"/>
  <c r="AI332" i="3"/>
  <c r="AK332" i="3" s="1"/>
  <c r="S331" i="3"/>
  <c r="AI331" i="3"/>
  <c r="AK331" i="3" s="1"/>
  <c r="S330" i="3"/>
  <c r="AI330" i="3"/>
  <c r="AK330" i="3" s="1"/>
  <c r="S329" i="3"/>
  <c r="AI329" i="3"/>
  <c r="AK329" i="3" s="1"/>
  <c r="S328" i="3"/>
  <c r="AI328" i="3"/>
  <c r="AK328" i="3" s="1"/>
  <c r="S327" i="3"/>
  <c r="AI327" i="3"/>
  <c r="AK327" i="3" s="1"/>
  <c r="S326" i="3"/>
  <c r="AI326" i="3"/>
  <c r="AK326" i="3" s="1"/>
  <c r="S325" i="3"/>
  <c r="AI325" i="3"/>
  <c r="AK325" i="3" s="1"/>
  <c r="S646" i="3"/>
  <c r="AI646" i="3"/>
  <c r="AK646" i="3" s="1"/>
  <c r="S645" i="3"/>
  <c r="AI645" i="3"/>
  <c r="AK645" i="3" s="1"/>
  <c r="S643" i="3"/>
  <c r="AI643" i="3"/>
  <c r="AK643" i="3" s="1"/>
  <c r="S644" i="3"/>
  <c r="AI644" i="3"/>
  <c r="AK644" i="3" s="1"/>
  <c r="S642" i="3"/>
  <c r="AI642" i="3"/>
  <c r="AK642" i="3" s="1"/>
  <c r="S641" i="3"/>
  <c r="AI641" i="3"/>
  <c r="AK641" i="3" s="1"/>
  <c r="S640" i="3"/>
  <c r="AI640" i="3"/>
  <c r="AK640" i="3" s="1"/>
  <c r="S637" i="3"/>
  <c r="AI637" i="3"/>
  <c r="AK637" i="3" s="1"/>
  <c r="S638" i="3"/>
  <c r="AI638" i="3"/>
  <c r="AK638" i="3" s="1"/>
  <c r="S639" i="3"/>
  <c r="AI639" i="3"/>
  <c r="AK639" i="3" s="1"/>
  <c r="S636" i="3"/>
  <c r="AI636" i="3"/>
  <c r="AK636" i="3" s="1"/>
  <c r="S635" i="3"/>
  <c r="AI635" i="3"/>
  <c r="AK635" i="3" s="1"/>
  <c r="S634" i="3"/>
  <c r="AI634" i="3"/>
  <c r="AK634" i="3" s="1"/>
  <c r="S633" i="3"/>
  <c r="AI633" i="3"/>
  <c r="AK633" i="3" s="1"/>
  <c r="S632" i="3"/>
  <c r="AI632" i="3"/>
  <c r="AK632" i="3" s="1"/>
  <c r="S631" i="3"/>
  <c r="AI631" i="3"/>
  <c r="AK631" i="3" s="1"/>
  <c r="S630" i="3"/>
  <c r="AI630" i="3"/>
  <c r="AK630" i="3" s="1"/>
  <c r="S629" i="3"/>
  <c r="AI629" i="3"/>
  <c r="AK629" i="3" s="1"/>
  <c r="S628" i="3"/>
  <c r="AI628" i="3"/>
  <c r="AK628" i="3" s="1"/>
  <c r="S627" i="3"/>
  <c r="AI627" i="3"/>
  <c r="AK627" i="3" s="1"/>
  <c r="S626" i="3"/>
  <c r="AI626" i="3"/>
  <c r="AK626" i="3" s="1"/>
  <c r="S625" i="3"/>
  <c r="AI625" i="3"/>
  <c r="AK625" i="3" s="1"/>
  <c r="S624" i="3"/>
  <c r="AI624" i="3"/>
  <c r="AK624" i="3" s="1"/>
  <c r="S623" i="3"/>
  <c r="AI623" i="3"/>
  <c r="AK623" i="3" s="1"/>
  <c r="S622" i="3"/>
  <c r="AI622" i="3"/>
  <c r="AK622" i="3" s="1"/>
  <c r="S621" i="3"/>
  <c r="AI621" i="3"/>
  <c r="AK621" i="3" s="1"/>
  <c r="S620" i="3"/>
  <c r="AI620" i="3"/>
  <c r="AK620" i="3" s="1"/>
  <c r="S619" i="3"/>
  <c r="AI619" i="3"/>
  <c r="AK619" i="3" s="1"/>
  <c r="S618" i="3"/>
  <c r="AI618" i="3"/>
  <c r="AK618" i="3" s="1"/>
  <c r="S617" i="3"/>
  <c r="AI617" i="3"/>
  <c r="AK617" i="3" s="1"/>
  <c r="S616" i="3"/>
  <c r="AI616" i="3"/>
  <c r="AK616" i="3" s="1"/>
  <c r="S615" i="3"/>
  <c r="AI615" i="3"/>
  <c r="AK615" i="3" s="1"/>
  <c r="S614" i="3"/>
  <c r="AI614" i="3"/>
  <c r="AK614" i="3" s="1"/>
  <c r="S613" i="3"/>
  <c r="AI613" i="3"/>
  <c r="AK613" i="3" s="1"/>
  <c r="S612" i="3"/>
  <c r="AI612" i="3"/>
  <c r="AK612" i="3" s="1"/>
  <c r="S611" i="3"/>
  <c r="AI611" i="3"/>
  <c r="AK611" i="3" s="1"/>
  <c r="S610" i="3"/>
  <c r="AI610" i="3"/>
  <c r="AK610" i="3" s="1"/>
  <c r="S609" i="3"/>
  <c r="AI609" i="3"/>
  <c r="AK609" i="3" s="1"/>
  <c r="S608" i="3"/>
  <c r="AI608" i="3"/>
  <c r="AK608" i="3" s="1"/>
  <c r="S607" i="3"/>
  <c r="AI607" i="3"/>
  <c r="AK607" i="3" s="1"/>
  <c r="S606" i="3"/>
  <c r="AI606" i="3"/>
  <c r="AK606" i="3" s="1"/>
  <c r="S605" i="3"/>
  <c r="AI605" i="3"/>
  <c r="AK605" i="3" s="1"/>
  <c r="S604" i="3"/>
  <c r="AI604" i="3"/>
  <c r="AK604" i="3" s="1"/>
  <c r="S603" i="3"/>
  <c r="AI603" i="3"/>
  <c r="AK603" i="3" s="1"/>
  <c r="S602" i="3"/>
  <c r="AI602" i="3"/>
  <c r="AK602" i="3" s="1"/>
  <c r="S601" i="3"/>
  <c r="AI601" i="3"/>
  <c r="AK601" i="3" s="1"/>
  <c r="S600" i="3"/>
  <c r="AI600" i="3"/>
  <c r="AK600" i="3" s="1"/>
  <c r="S599" i="3"/>
  <c r="AI599" i="3"/>
  <c r="AK599" i="3" s="1"/>
  <c r="S598" i="3"/>
  <c r="AI598" i="3"/>
  <c r="AK598" i="3" s="1"/>
  <c r="S597" i="3"/>
  <c r="AI597" i="3"/>
  <c r="AK597" i="3" s="1"/>
  <c r="S595" i="3"/>
  <c r="AI595" i="3"/>
  <c r="AK595" i="3" s="1"/>
  <c r="S596" i="3"/>
  <c r="AI596" i="3"/>
  <c r="AK596" i="3" s="1"/>
  <c r="S594" i="3"/>
  <c r="AI594" i="3"/>
  <c r="AK594" i="3" s="1"/>
  <c r="S593" i="3"/>
  <c r="AI593" i="3"/>
  <c r="AK593" i="3" s="1"/>
  <c r="S592" i="3"/>
  <c r="AI592" i="3"/>
  <c r="AK592" i="3" s="1"/>
  <c r="S591" i="3"/>
  <c r="AI591" i="3"/>
  <c r="AK591" i="3" s="1"/>
  <c r="S590" i="3"/>
  <c r="AI590" i="3"/>
  <c r="AK590" i="3" s="1"/>
  <c r="S589" i="3"/>
  <c r="AI589" i="3"/>
  <c r="AK589" i="3" s="1"/>
  <c r="S588" i="3"/>
  <c r="AI588" i="3"/>
  <c r="AK588" i="3" s="1"/>
  <c r="S587" i="3"/>
  <c r="AI587" i="3"/>
  <c r="AK587" i="3" s="1"/>
  <c r="S586" i="3"/>
  <c r="AI586" i="3"/>
  <c r="AK586" i="3" s="1"/>
  <c r="S585" i="3"/>
  <c r="AI585" i="3"/>
  <c r="AK585" i="3" s="1"/>
  <c r="S584" i="3"/>
  <c r="AI584" i="3"/>
  <c r="AK584" i="3" s="1"/>
  <c r="S583" i="3"/>
  <c r="AI583" i="3"/>
  <c r="AK583" i="3" s="1"/>
  <c r="S582" i="3"/>
  <c r="AI582" i="3"/>
  <c r="AK582" i="3" s="1"/>
  <c r="S581" i="3"/>
  <c r="AI581" i="3"/>
  <c r="AK581" i="3" s="1"/>
  <c r="S580" i="3"/>
  <c r="AI580" i="3"/>
  <c r="AK580" i="3" s="1"/>
  <c r="S579" i="3"/>
  <c r="AI579" i="3"/>
  <c r="AK579" i="3" s="1"/>
  <c r="S578" i="3"/>
  <c r="AI578" i="3"/>
  <c r="AK578" i="3" s="1"/>
  <c r="S577" i="3"/>
  <c r="AI577" i="3"/>
  <c r="AK577" i="3" s="1"/>
  <c r="S576" i="3"/>
  <c r="AI576" i="3"/>
  <c r="AK576" i="3" s="1"/>
  <c r="S575" i="3"/>
  <c r="AI575" i="3"/>
  <c r="AK575" i="3" s="1"/>
  <c r="S574" i="3"/>
  <c r="AI574" i="3"/>
  <c r="AK574" i="3" s="1"/>
  <c r="S573" i="3"/>
  <c r="AI573" i="3"/>
  <c r="AK573" i="3" s="1"/>
  <c r="S572" i="3"/>
  <c r="AI572" i="3"/>
  <c r="AK572" i="3" s="1"/>
  <c r="S571" i="3"/>
  <c r="AI571" i="3"/>
  <c r="AK571" i="3" s="1"/>
  <c r="S570" i="3"/>
  <c r="AI570" i="3"/>
  <c r="AK570" i="3" s="1"/>
  <c r="S569" i="3"/>
  <c r="AI569" i="3"/>
  <c r="AK569" i="3" s="1"/>
  <c r="S568" i="3"/>
  <c r="AI568" i="3"/>
  <c r="AK568" i="3" s="1"/>
  <c r="S567" i="3"/>
  <c r="AI567" i="3"/>
  <c r="AK567" i="3" s="1"/>
  <c r="S566" i="3"/>
  <c r="AI566" i="3"/>
  <c r="AK566" i="3" s="1"/>
  <c r="S565" i="3"/>
  <c r="AI565" i="3"/>
  <c r="AK565" i="3" s="1"/>
  <c r="S564" i="3"/>
  <c r="AI564" i="3"/>
  <c r="AK564" i="3" s="1"/>
  <c r="S563" i="3"/>
  <c r="AI563" i="3"/>
  <c r="AK563" i="3" s="1"/>
  <c r="S561" i="3"/>
  <c r="AI561" i="3"/>
  <c r="AK561" i="3" s="1"/>
  <c r="S562" i="3"/>
  <c r="AI562" i="3"/>
  <c r="AK562" i="3" s="1"/>
  <c r="S560" i="3"/>
  <c r="AI560" i="3"/>
  <c r="AK560" i="3" s="1"/>
  <c r="S559" i="3"/>
  <c r="AI559" i="3"/>
  <c r="AK559" i="3" s="1"/>
  <c r="S558" i="3"/>
  <c r="AI558" i="3"/>
  <c r="AK558" i="3" s="1"/>
  <c r="S557" i="3"/>
  <c r="AI557" i="3"/>
  <c r="AK557" i="3" s="1"/>
  <c r="S556" i="3"/>
  <c r="AI556" i="3"/>
  <c r="AK556" i="3" s="1"/>
  <c r="S555" i="3"/>
  <c r="AI555" i="3"/>
  <c r="AK555" i="3" s="1"/>
  <c r="S554" i="3"/>
  <c r="AI554" i="3"/>
  <c r="AK554" i="3" s="1"/>
  <c r="S553" i="3"/>
  <c r="AI553" i="3"/>
  <c r="AK553" i="3" s="1"/>
  <c r="S552" i="3"/>
  <c r="AI552" i="3"/>
  <c r="AK552" i="3" s="1"/>
  <c r="S551" i="3"/>
  <c r="AI551" i="3"/>
  <c r="AK551" i="3" s="1"/>
  <c r="AI550" i="3"/>
  <c r="AK550" i="3" s="1"/>
  <c r="S549" i="3"/>
  <c r="AI549" i="3"/>
  <c r="AK549" i="3" s="1"/>
  <c r="S548" i="3"/>
  <c r="AI548" i="3"/>
  <c r="AK548" i="3" s="1"/>
  <c r="S547" i="3"/>
  <c r="AI547" i="3"/>
  <c r="AK547" i="3" s="1"/>
  <c r="S546" i="3"/>
  <c r="AI546" i="3"/>
  <c r="AK546" i="3" s="1"/>
  <c r="S545" i="3"/>
  <c r="AI545" i="3"/>
  <c r="AK545" i="3" s="1"/>
  <c r="S544" i="3"/>
  <c r="AI544" i="3"/>
  <c r="AK544" i="3" s="1"/>
  <c r="S543" i="3"/>
  <c r="AI543" i="3"/>
  <c r="AK543" i="3" s="1"/>
  <c r="S542" i="3"/>
  <c r="AI542" i="3"/>
  <c r="AK542" i="3" s="1"/>
  <c r="S541" i="3"/>
  <c r="AI541" i="3"/>
  <c r="AK541" i="3" s="1"/>
  <c r="S538" i="3"/>
  <c r="AI538" i="3"/>
  <c r="AK538" i="3" s="1"/>
  <c r="AI537" i="3"/>
  <c r="AK537" i="3" s="1"/>
  <c r="S539" i="3"/>
  <c r="AI539" i="3"/>
  <c r="AK539" i="3" s="1"/>
  <c r="S540" i="3"/>
  <c r="AI540" i="3"/>
  <c r="AK540" i="3" s="1"/>
  <c r="S536" i="3"/>
  <c r="AI536" i="3"/>
  <c r="AK536" i="3" s="1"/>
  <c r="S535" i="3"/>
  <c r="AI535" i="3"/>
  <c r="AK535" i="3" s="1"/>
  <c r="S534" i="3"/>
  <c r="AI534" i="3"/>
  <c r="AK534" i="3" s="1"/>
  <c r="S533" i="3"/>
  <c r="AI533" i="3"/>
  <c r="AK533" i="3" s="1"/>
  <c r="S532" i="3"/>
  <c r="AI532" i="3"/>
  <c r="AK532" i="3" s="1"/>
  <c r="S531" i="3"/>
  <c r="AI531" i="3"/>
  <c r="AK531" i="3" s="1"/>
  <c r="S530" i="3"/>
  <c r="AI530" i="3"/>
  <c r="AK530" i="3" s="1"/>
  <c r="S529" i="3"/>
  <c r="AI529" i="3"/>
  <c r="AK529" i="3" s="1"/>
  <c r="S528" i="3"/>
  <c r="AI528" i="3"/>
  <c r="AK528" i="3" s="1"/>
  <c r="S527" i="3"/>
  <c r="AI527" i="3"/>
  <c r="AK527" i="3" s="1"/>
  <c r="S526" i="3"/>
  <c r="AI526" i="3"/>
  <c r="AK526" i="3" s="1"/>
  <c r="S525" i="3"/>
  <c r="AI525" i="3"/>
  <c r="AK525" i="3" s="1"/>
  <c r="S524" i="3"/>
  <c r="AI524" i="3"/>
  <c r="AK524" i="3" s="1"/>
  <c r="S523" i="3"/>
  <c r="AI523" i="3"/>
  <c r="AK523" i="3" s="1"/>
  <c r="S522" i="3"/>
  <c r="AI522" i="3"/>
  <c r="AK522" i="3" s="1"/>
  <c r="AI521" i="3"/>
  <c r="AK521" i="3" s="1"/>
  <c r="S520" i="3"/>
  <c r="AI520" i="3"/>
  <c r="AK520" i="3" s="1"/>
  <c r="S519" i="3"/>
  <c r="AI519" i="3"/>
  <c r="AK519" i="3" s="1"/>
  <c r="S518" i="3"/>
  <c r="AI518" i="3"/>
  <c r="AK518" i="3" s="1"/>
  <c r="S516" i="3"/>
  <c r="AI516" i="3"/>
  <c r="AK516" i="3" s="1"/>
  <c r="S517" i="3"/>
  <c r="AI517" i="3"/>
  <c r="AK517" i="3" s="1"/>
  <c r="S515" i="3"/>
  <c r="AI515" i="3"/>
  <c r="AK515" i="3" s="1"/>
  <c r="S514" i="3"/>
  <c r="AI514" i="3"/>
  <c r="AK514" i="3" s="1"/>
  <c r="S513" i="3"/>
  <c r="AI513" i="3"/>
  <c r="AK513" i="3" s="1"/>
  <c r="S512" i="3"/>
  <c r="AI512" i="3"/>
  <c r="AK512" i="3" s="1"/>
  <c r="S511" i="3"/>
  <c r="AI511" i="3"/>
  <c r="AK511" i="3" s="1"/>
  <c r="S510" i="3"/>
  <c r="AI510" i="3"/>
  <c r="AK510" i="3" s="1"/>
  <c r="S509" i="3"/>
  <c r="AI509" i="3"/>
  <c r="AK509" i="3" s="1"/>
  <c r="S508" i="3"/>
  <c r="AI508" i="3"/>
  <c r="AK508" i="3" s="1"/>
  <c r="S507" i="3"/>
  <c r="AI507" i="3"/>
  <c r="AK507" i="3" s="1"/>
  <c r="S506" i="3"/>
  <c r="AI506" i="3"/>
  <c r="AK506" i="3" s="1"/>
  <c r="S505" i="3"/>
  <c r="AI505" i="3"/>
  <c r="AK505" i="3" s="1"/>
  <c r="S504" i="3"/>
  <c r="AI504" i="3"/>
  <c r="AK504" i="3" s="1"/>
  <c r="S503" i="3"/>
  <c r="AI503" i="3"/>
  <c r="AK503" i="3" s="1"/>
  <c r="S502" i="3"/>
  <c r="AI502" i="3"/>
  <c r="AK502" i="3" s="1"/>
  <c r="S501" i="3"/>
  <c r="AI501" i="3"/>
  <c r="AK501" i="3" s="1"/>
  <c r="S500" i="3"/>
  <c r="AI500" i="3"/>
  <c r="AK500" i="3" s="1"/>
  <c r="S499" i="3"/>
  <c r="AI499" i="3"/>
  <c r="AK499" i="3" s="1"/>
  <c r="S498" i="3"/>
  <c r="AI498" i="3"/>
  <c r="AK498" i="3" s="1"/>
  <c r="S497" i="3"/>
  <c r="AI497" i="3"/>
  <c r="AK497" i="3" s="1"/>
  <c r="S496" i="3"/>
  <c r="AI496" i="3"/>
  <c r="AK496" i="3" s="1"/>
  <c r="S495" i="3"/>
  <c r="AI495" i="3"/>
  <c r="AK495" i="3" s="1"/>
  <c r="S494" i="3"/>
  <c r="AI494" i="3"/>
  <c r="AK494" i="3" s="1"/>
  <c r="S493" i="3"/>
  <c r="AI493" i="3"/>
  <c r="AK493" i="3" s="1"/>
  <c r="S492" i="3"/>
  <c r="AI492" i="3"/>
  <c r="AK492" i="3" s="1"/>
  <c r="S491" i="3"/>
  <c r="AI491" i="3"/>
  <c r="AK491" i="3" s="1"/>
  <c r="S490" i="3"/>
  <c r="AI490" i="3"/>
  <c r="AK490" i="3" s="1"/>
  <c r="S489" i="3"/>
  <c r="AI489" i="3"/>
  <c r="AK489" i="3" s="1"/>
  <c r="S488" i="3"/>
  <c r="AI488" i="3"/>
  <c r="AK488" i="3" s="1"/>
  <c r="S487" i="3"/>
  <c r="AI487" i="3"/>
  <c r="AK487" i="3" s="1"/>
  <c r="S486" i="3"/>
  <c r="AI486" i="3"/>
  <c r="AK486" i="3" s="1"/>
  <c r="S485" i="3"/>
  <c r="AI485" i="3"/>
  <c r="AK485" i="3" s="1"/>
  <c r="S484" i="3"/>
  <c r="AI484" i="3"/>
  <c r="AK484" i="3" s="1"/>
  <c r="S483" i="3"/>
  <c r="AI483" i="3"/>
  <c r="AK483" i="3" s="1"/>
  <c r="S480" i="3"/>
  <c r="AI480" i="3"/>
  <c r="AK480" i="3" s="1"/>
  <c r="AI482" i="3"/>
  <c r="AK482" i="3" s="1"/>
  <c r="S481" i="3"/>
  <c r="AI481" i="3"/>
  <c r="AK481" i="3" s="1"/>
  <c r="S479" i="3"/>
  <c r="AI479" i="3"/>
  <c r="AK479" i="3" s="1"/>
  <c r="S478" i="3"/>
  <c r="AI478" i="3"/>
  <c r="AK478" i="3" s="1"/>
  <c r="S477" i="3"/>
  <c r="AI477" i="3"/>
  <c r="AK477" i="3" s="1"/>
  <c r="S476" i="3"/>
  <c r="AI476" i="3"/>
  <c r="AK476" i="3" s="1"/>
  <c r="S475" i="3"/>
  <c r="AI475" i="3"/>
  <c r="AK475" i="3" s="1"/>
  <c r="S474" i="3"/>
  <c r="AI474" i="3"/>
  <c r="AK474" i="3" s="1"/>
  <c r="S473" i="3"/>
  <c r="AI473" i="3"/>
  <c r="AK473" i="3" s="1"/>
  <c r="S472" i="3"/>
  <c r="AI472" i="3"/>
  <c r="AK472" i="3" s="1"/>
  <c r="S471" i="3"/>
  <c r="AI471" i="3"/>
  <c r="AK471" i="3" s="1"/>
  <c r="S470" i="3"/>
  <c r="AI470" i="3"/>
  <c r="AK470" i="3" s="1"/>
  <c r="S469" i="3"/>
  <c r="AI469" i="3"/>
  <c r="AK469" i="3" s="1"/>
  <c r="S468" i="3"/>
  <c r="AI468" i="3"/>
  <c r="AK468" i="3" s="1"/>
  <c r="S467" i="3"/>
  <c r="AI467" i="3"/>
  <c r="AK467" i="3" s="1"/>
  <c r="S466" i="3"/>
  <c r="AI466" i="3"/>
  <c r="AK466" i="3" s="1"/>
  <c r="S465" i="3"/>
  <c r="AI465" i="3"/>
  <c r="AK465" i="3" s="1"/>
  <c r="S464" i="3"/>
  <c r="AI464" i="3"/>
  <c r="AK464" i="3" s="1"/>
  <c r="S463" i="3"/>
  <c r="AI463" i="3"/>
  <c r="AK463" i="3" s="1"/>
  <c r="S462" i="3"/>
  <c r="AI462" i="3"/>
  <c r="AK462" i="3" s="1"/>
  <c r="S461" i="3"/>
  <c r="AI461" i="3"/>
  <c r="AK461" i="3" s="1"/>
  <c r="S460" i="3"/>
  <c r="AI460" i="3"/>
  <c r="AK460" i="3" s="1"/>
  <c r="S459" i="3"/>
  <c r="AI459" i="3"/>
  <c r="AK459" i="3" s="1"/>
  <c r="S458" i="3"/>
  <c r="AI458" i="3"/>
  <c r="AK458" i="3" s="1"/>
  <c r="S457" i="3"/>
  <c r="AI457" i="3"/>
  <c r="AK457" i="3" s="1"/>
  <c r="S456" i="3"/>
  <c r="AI456" i="3"/>
  <c r="AK456" i="3" s="1"/>
  <c r="S455" i="3"/>
  <c r="AI455" i="3"/>
  <c r="AK455" i="3" s="1"/>
  <c r="S454" i="3"/>
  <c r="AI454" i="3"/>
  <c r="AK454" i="3" s="1"/>
  <c r="S453" i="3"/>
  <c r="AI453" i="3"/>
  <c r="AK453" i="3" s="1"/>
  <c r="S452" i="3"/>
  <c r="AI452" i="3"/>
  <c r="AK452" i="3" s="1"/>
  <c r="S451" i="3"/>
  <c r="AI451" i="3"/>
  <c r="AK451" i="3" s="1"/>
  <c r="S450" i="3"/>
  <c r="AI450" i="3"/>
  <c r="AK450" i="3" s="1"/>
  <c r="S449" i="3"/>
  <c r="AI449" i="3"/>
  <c r="AK449" i="3" s="1"/>
  <c r="S448" i="3"/>
  <c r="AI448" i="3"/>
  <c r="AK448" i="3" s="1"/>
  <c r="U14" i="9" l="1"/>
  <c r="E107" i="13"/>
  <c r="N28" i="12"/>
  <c r="M28" i="12"/>
  <c r="E116" i="12"/>
  <c r="E96" i="12"/>
  <c r="K28" i="12"/>
  <c r="J28" i="12"/>
  <c r="E117" i="12"/>
  <c r="E97" i="12"/>
  <c r="E87" i="13"/>
  <c r="E106" i="12"/>
  <c r="E86" i="12"/>
  <c r="N38" i="12"/>
  <c r="M38" i="12"/>
  <c r="N8" i="12"/>
  <c r="M8" i="12"/>
  <c r="K8" i="12"/>
  <c r="J8" i="12"/>
  <c r="E107" i="12"/>
  <c r="E87" i="12"/>
  <c r="E96" i="13"/>
  <c r="E112" i="12"/>
  <c r="E92" i="12"/>
  <c r="E115" i="12"/>
  <c r="E95" i="12"/>
  <c r="E126" i="12"/>
  <c r="E128" i="12"/>
  <c r="E127" i="12"/>
  <c r="E123" i="12"/>
  <c r="E145" i="12"/>
  <c r="E135" i="12"/>
  <c r="E95" i="13"/>
  <c r="C30" i="9"/>
  <c r="G30" i="9" s="1"/>
  <c r="F14" i="9"/>
  <c r="F13" i="9"/>
  <c r="C29" i="9"/>
  <c r="G29" i="9" s="1"/>
  <c r="U11" i="9"/>
  <c r="U13" i="9"/>
  <c r="C27" i="9"/>
  <c r="G27" i="9" s="1"/>
  <c r="F23" i="9"/>
  <c r="F21" i="9"/>
  <c r="F24" i="9"/>
  <c r="C26" i="9"/>
  <c r="G26" i="9" s="1"/>
  <c r="P10" i="9"/>
  <c r="F22" i="9"/>
  <c r="U10" i="9"/>
  <c r="E115" i="13"/>
  <c r="G5" i="13"/>
  <c r="E134" i="13"/>
  <c r="E85" i="13"/>
  <c r="O53" i="12"/>
  <c r="P53" i="12" s="1"/>
  <c r="I53" i="12"/>
  <c r="O59" i="12"/>
  <c r="P59" i="12" s="1"/>
  <c r="E144" i="13"/>
  <c r="E105" i="13"/>
  <c r="E135" i="13"/>
  <c r="I59" i="12"/>
  <c r="E82" i="12"/>
  <c r="E131" i="12"/>
  <c r="E142" i="12"/>
  <c r="E132" i="12"/>
  <c r="E145" i="13"/>
  <c r="I69" i="12"/>
  <c r="E141" i="12"/>
  <c r="E102" i="12"/>
  <c r="I56" i="12"/>
  <c r="O56" i="12"/>
  <c r="P56" i="12" s="1"/>
  <c r="E105" i="12"/>
  <c r="E146" i="12" s="1"/>
  <c r="E144" i="12"/>
  <c r="E134" i="12"/>
  <c r="E85" i="12"/>
  <c r="I66" i="12"/>
  <c r="O66" i="12"/>
  <c r="P66" i="12" s="1"/>
  <c r="Q13" i="6"/>
  <c r="S14" i="6"/>
  <c r="G30" i="4"/>
  <c r="D21" i="4"/>
  <c r="L21" i="4" s="1"/>
  <c r="C24" i="4"/>
  <c r="C25" i="4"/>
  <c r="K25" i="4" s="1"/>
  <c r="E25" i="4"/>
  <c r="G29" i="4"/>
  <c r="C26" i="4"/>
  <c r="D27" i="4"/>
  <c r="L27" i="4" s="1"/>
  <c r="D25" i="4"/>
  <c r="L25" i="4" s="1"/>
  <c r="C28" i="4"/>
  <c r="E27" i="4"/>
  <c r="H30" i="4"/>
  <c r="D26" i="4"/>
  <c r="L26" i="4" s="1"/>
  <c r="E28" i="4"/>
  <c r="M28" i="4" s="1"/>
  <c r="P13" i="6"/>
  <c r="R14" i="6"/>
  <c r="AB14" i="6"/>
  <c r="AM14" i="6"/>
  <c r="D14" i="6"/>
  <c r="AI14" i="6"/>
  <c r="J13" i="6"/>
  <c r="U13" i="6"/>
  <c r="AE13" i="6"/>
  <c r="AO13" i="6"/>
  <c r="F14" i="6"/>
  <c r="AT14" i="6"/>
  <c r="AK14" i="6"/>
  <c r="F13" i="6"/>
  <c r="Z13" i="6"/>
  <c r="AT13" i="6"/>
  <c r="Z14" i="6"/>
  <c r="AJ14" i="6"/>
  <c r="AD14" i="6"/>
  <c r="AA14" i="6"/>
  <c r="O14" i="6"/>
  <c r="AS14" i="6"/>
  <c r="G13" i="6"/>
  <c r="AG13" i="6"/>
  <c r="D22" i="6"/>
  <c r="L22" i="6" s="1"/>
  <c r="AV14" i="6"/>
  <c r="O13" i="6"/>
  <c r="AS13" i="6"/>
  <c r="M13" i="6"/>
  <c r="AQ13" i="6"/>
  <c r="E23" i="6"/>
  <c r="M23" i="6" s="1"/>
  <c r="G14" i="6"/>
  <c r="C23" i="6"/>
  <c r="E28" i="6"/>
  <c r="M28" i="6" s="1"/>
  <c r="W13" i="6"/>
  <c r="Q14" i="6"/>
  <c r="D27" i="6"/>
  <c r="L27" i="6" s="1"/>
  <c r="Y13" i="6"/>
  <c r="AH13" i="6"/>
  <c r="AX14" i="6"/>
  <c r="AK13" i="6"/>
  <c r="J14" i="6"/>
  <c r="AY14" i="6"/>
  <c r="G30" i="6" s="1"/>
  <c r="G22" i="6"/>
  <c r="J22" i="6" s="1"/>
  <c r="L13" i="6"/>
  <c r="AP13" i="6"/>
  <c r="D23" i="6"/>
  <c r="E27" i="6"/>
  <c r="M27" i="6" s="1"/>
  <c r="X13" i="6"/>
  <c r="AV13" i="6"/>
  <c r="C28" i="6"/>
  <c r="F51" i="12"/>
  <c r="G49" i="12"/>
  <c r="G50" i="12"/>
  <c r="H5" i="12"/>
  <c r="E125" i="13"/>
  <c r="E48" i="13"/>
  <c r="E51" i="12"/>
  <c r="E121" i="13"/>
  <c r="E45" i="13"/>
  <c r="E50" i="13"/>
  <c r="E124" i="13"/>
  <c r="D35" i="12"/>
  <c r="F111" i="12"/>
  <c r="D26" i="12"/>
  <c r="F94" i="12"/>
  <c r="G94" i="12" s="1"/>
  <c r="D5" i="13"/>
  <c r="F81" i="13"/>
  <c r="F32" i="13"/>
  <c r="E49" i="13"/>
  <c r="F90" i="13"/>
  <c r="F25" i="13"/>
  <c r="E111" i="13"/>
  <c r="E122" i="13"/>
  <c r="E106" i="13"/>
  <c r="E86" i="13"/>
  <c r="F81" i="12"/>
  <c r="F10" i="9"/>
  <c r="F11" i="9"/>
  <c r="J24" i="4"/>
  <c r="C26" i="6"/>
  <c r="J21" i="4"/>
  <c r="H22" i="4"/>
  <c r="E26" i="4"/>
  <c r="J28" i="4"/>
  <c r="J26" i="4"/>
  <c r="J27" i="4"/>
  <c r="J28" i="6"/>
  <c r="D24" i="4"/>
  <c r="J25" i="6"/>
  <c r="E24" i="4"/>
  <c r="C21" i="4"/>
  <c r="C22" i="4"/>
  <c r="E23" i="4"/>
  <c r="J25" i="4"/>
  <c r="J24" i="6"/>
  <c r="H29" i="4"/>
  <c r="C23" i="4"/>
  <c r="J23" i="4"/>
  <c r="D28" i="4"/>
  <c r="D23" i="4"/>
  <c r="AY13" i="6"/>
  <c r="G29" i="6" s="1"/>
  <c r="G21" i="6"/>
  <c r="D22" i="4"/>
  <c r="C27" i="4"/>
  <c r="AZ13" i="6"/>
  <c r="H29" i="6" s="1"/>
  <c r="H21" i="6"/>
  <c r="C13" i="6"/>
  <c r="C21" i="6"/>
  <c r="E21" i="4"/>
  <c r="E22" i="4"/>
  <c r="E25" i="6"/>
  <c r="J23" i="6"/>
  <c r="C27" i="6"/>
  <c r="J26" i="6"/>
  <c r="J27" i="6"/>
  <c r="L14" i="6"/>
  <c r="W14" i="6"/>
  <c r="AG14" i="6"/>
  <c r="AP14" i="6"/>
  <c r="AZ14" i="6"/>
  <c r="H30" i="6" s="1"/>
  <c r="D24" i="6"/>
  <c r="C14" i="6"/>
  <c r="C22" i="6"/>
  <c r="M14" i="6"/>
  <c r="X14" i="6"/>
  <c r="AH14" i="6"/>
  <c r="AQ14" i="6"/>
  <c r="E24" i="6"/>
  <c r="D26" i="6"/>
  <c r="D28" i="6"/>
  <c r="H13" i="6"/>
  <c r="D25" i="6"/>
  <c r="D21" i="6"/>
  <c r="H14" i="6"/>
  <c r="E22" i="6"/>
  <c r="AW14" i="6"/>
  <c r="E21" i="6"/>
  <c r="R13" i="6"/>
  <c r="AB13" i="6"/>
  <c r="AM13" i="6"/>
  <c r="AW13" i="6"/>
  <c r="I14" i="6"/>
  <c r="AN14" i="6"/>
  <c r="C25" i="6"/>
  <c r="I13" i="6"/>
  <c r="S13" i="6"/>
  <c r="AD13" i="6"/>
  <c r="AN13" i="6"/>
  <c r="AX13" i="6"/>
  <c r="U14" i="6"/>
  <c r="AE14" i="6"/>
  <c r="AO14" i="6"/>
  <c r="C24" i="6"/>
  <c r="E26" i="6"/>
  <c r="D13" i="6"/>
  <c r="AI13" i="6"/>
  <c r="Y14" i="6"/>
  <c r="AJ13" i="6"/>
  <c r="P14" i="6"/>
  <c r="AA13" i="6"/>
  <c r="F26" i="9" l="1"/>
  <c r="F27" i="9"/>
  <c r="E129" i="12"/>
  <c r="E136" i="12"/>
  <c r="E98" i="12"/>
  <c r="E88" i="13"/>
  <c r="E88" i="12"/>
  <c r="E108" i="13"/>
  <c r="E108" i="12"/>
  <c r="E132" i="13"/>
  <c r="E97" i="13"/>
  <c r="E98" i="13" s="1"/>
  <c r="E142" i="13"/>
  <c r="E148" i="13" s="1"/>
  <c r="E117" i="13"/>
  <c r="E118" i="13" s="1"/>
  <c r="E118" i="12"/>
  <c r="G111" i="12"/>
  <c r="E143" i="12"/>
  <c r="E149" i="12" s="1"/>
  <c r="E133" i="12"/>
  <c r="E123" i="13"/>
  <c r="E126" i="13"/>
  <c r="E136" i="13"/>
  <c r="E146" i="13"/>
  <c r="F29" i="9"/>
  <c r="F30" i="9"/>
  <c r="E112" i="13"/>
  <c r="E138" i="13"/>
  <c r="E102" i="13"/>
  <c r="E141" i="13"/>
  <c r="H5" i="13"/>
  <c r="E138" i="12"/>
  <c r="E148" i="12"/>
  <c r="G90" i="13"/>
  <c r="H26" i="12"/>
  <c r="E137" i="12"/>
  <c r="G81" i="13"/>
  <c r="G25" i="13"/>
  <c r="E92" i="13"/>
  <c r="G81" i="12"/>
  <c r="E131" i="13"/>
  <c r="E82" i="13"/>
  <c r="E147" i="12"/>
  <c r="J29" i="4"/>
  <c r="J30" i="6"/>
  <c r="J30" i="4"/>
  <c r="E30" i="4"/>
  <c r="M30" i="4" s="1"/>
  <c r="F26" i="4"/>
  <c r="BR9" i="4" s="1"/>
  <c r="F25" i="4"/>
  <c r="N25" i="4" s="1"/>
  <c r="E29" i="4"/>
  <c r="M29" i="4" s="1"/>
  <c r="K28" i="4"/>
  <c r="F24" i="4"/>
  <c r="N24" i="4" s="1"/>
  <c r="M25" i="4"/>
  <c r="M27" i="4"/>
  <c r="K24" i="4"/>
  <c r="K26" i="4"/>
  <c r="F28" i="6"/>
  <c r="K28" i="6"/>
  <c r="F23" i="6"/>
  <c r="L23" i="6"/>
  <c r="K23" i="6"/>
  <c r="E30" i="6"/>
  <c r="M30" i="6" s="1"/>
  <c r="C30" i="6"/>
  <c r="K30" i="6" s="1"/>
  <c r="E128" i="13"/>
  <c r="E127" i="13"/>
  <c r="O49" i="12"/>
  <c r="P49" i="12" s="1"/>
  <c r="I49" i="12"/>
  <c r="H35" i="12"/>
  <c r="G32" i="13"/>
  <c r="E51" i="13"/>
  <c r="F104" i="12"/>
  <c r="D6" i="12"/>
  <c r="D111" i="12"/>
  <c r="D81" i="13"/>
  <c r="F94" i="13"/>
  <c r="F35" i="13"/>
  <c r="G35" i="13" s="1"/>
  <c r="F22" i="13"/>
  <c r="F28" i="13" s="1"/>
  <c r="F33" i="13"/>
  <c r="F39" i="13" s="1"/>
  <c r="D90" i="13"/>
  <c r="F47" i="13"/>
  <c r="G47" i="13" s="1"/>
  <c r="F36" i="13"/>
  <c r="G36" i="13" s="1"/>
  <c r="F110" i="13"/>
  <c r="D32" i="13"/>
  <c r="H32" i="13" s="1"/>
  <c r="F2" i="13"/>
  <c r="F8" i="13" s="1"/>
  <c r="D25" i="13"/>
  <c r="F101" i="13"/>
  <c r="F56" i="13"/>
  <c r="G56" i="13" s="1"/>
  <c r="D81" i="12"/>
  <c r="D94" i="12"/>
  <c r="L25" i="6"/>
  <c r="C30" i="4"/>
  <c r="F26" i="6"/>
  <c r="BR9" i="6" s="1"/>
  <c r="K26" i="6"/>
  <c r="E29" i="6"/>
  <c r="M29" i="6" s="1"/>
  <c r="D30" i="6"/>
  <c r="L30" i="6" s="1"/>
  <c r="K24" i="6"/>
  <c r="F24" i="6"/>
  <c r="BR7" i="6" s="1"/>
  <c r="F21" i="4"/>
  <c r="K21" i="4"/>
  <c r="L21" i="6"/>
  <c r="C29" i="6"/>
  <c r="K22" i="6"/>
  <c r="F22" i="6"/>
  <c r="BR5" i="6" s="1"/>
  <c r="D30" i="4"/>
  <c r="L30" i="4" s="1"/>
  <c r="M22" i="4"/>
  <c r="L24" i="4"/>
  <c r="J22" i="4"/>
  <c r="D29" i="6"/>
  <c r="L29" i="6" s="1"/>
  <c r="M22" i="6"/>
  <c r="F27" i="4"/>
  <c r="K27" i="4"/>
  <c r="J21" i="6"/>
  <c r="F23" i="4"/>
  <c r="K23" i="4"/>
  <c r="C29" i="4"/>
  <c r="L28" i="6"/>
  <c r="M21" i="4"/>
  <c r="J29" i="6"/>
  <c r="L28" i="4"/>
  <c r="M26" i="4"/>
  <c r="K25" i="6"/>
  <c r="F25" i="6"/>
  <c r="BQ9" i="6" s="1"/>
  <c r="L26" i="6"/>
  <c r="F27" i="6"/>
  <c r="BQ11" i="6" s="1"/>
  <c r="K27" i="6"/>
  <c r="M25" i="6"/>
  <c r="D29" i="4"/>
  <c r="L29" i="4" s="1"/>
  <c r="L23" i="4"/>
  <c r="M23" i="4"/>
  <c r="F22" i="4"/>
  <c r="K22" i="4"/>
  <c r="M24" i="4"/>
  <c r="M26" i="6"/>
  <c r="M21" i="6"/>
  <c r="M24" i="6"/>
  <c r="L24" i="6"/>
  <c r="K21" i="6"/>
  <c r="F21" i="6"/>
  <c r="BQ5" i="6" s="1"/>
  <c r="L22" i="4"/>
  <c r="F28" i="4"/>
  <c r="E139" i="12" l="1"/>
  <c r="D39" i="13"/>
  <c r="H39" i="13" s="1"/>
  <c r="G39" i="13"/>
  <c r="D28" i="13"/>
  <c r="G28" i="13"/>
  <c r="D8" i="13"/>
  <c r="G8" i="13"/>
  <c r="H97" i="13"/>
  <c r="G97" i="13"/>
  <c r="F38" i="13"/>
  <c r="N23" i="6"/>
  <c r="BQ7" i="6"/>
  <c r="N28" i="6"/>
  <c r="BR11" i="6"/>
  <c r="F66" i="13"/>
  <c r="G66" i="13" s="1"/>
  <c r="E143" i="13"/>
  <c r="E149" i="13" s="1"/>
  <c r="D57" i="12"/>
  <c r="H57" i="12" s="1"/>
  <c r="G22" i="13"/>
  <c r="F63" i="13"/>
  <c r="G110" i="13"/>
  <c r="E133" i="13"/>
  <c r="E139" i="13" s="1"/>
  <c r="G101" i="13"/>
  <c r="H25" i="13"/>
  <c r="G2" i="13"/>
  <c r="F53" i="13"/>
  <c r="E137" i="13"/>
  <c r="E147" i="13"/>
  <c r="BQ9" i="4"/>
  <c r="N26" i="4"/>
  <c r="BR7" i="4"/>
  <c r="E129" i="13"/>
  <c r="H81" i="12"/>
  <c r="H81" i="13"/>
  <c r="H94" i="12"/>
  <c r="D94" i="13"/>
  <c r="G94" i="13"/>
  <c r="H90" i="13"/>
  <c r="D104" i="12"/>
  <c r="G104" i="12"/>
  <c r="H111" i="12"/>
  <c r="O35" i="13"/>
  <c r="P35" i="13" s="1"/>
  <c r="H6" i="12"/>
  <c r="L5" i="12" s="1"/>
  <c r="J5" i="12"/>
  <c r="K5" i="12"/>
  <c r="I35" i="13"/>
  <c r="F34" i="13"/>
  <c r="G33" i="13"/>
  <c r="D7" i="12"/>
  <c r="F37" i="13"/>
  <c r="F3" i="13"/>
  <c r="F84" i="12"/>
  <c r="D110" i="13"/>
  <c r="F46" i="13"/>
  <c r="F6" i="13"/>
  <c r="D36" i="13"/>
  <c r="H36" i="13" s="1"/>
  <c r="F114" i="13"/>
  <c r="G114" i="13" s="1"/>
  <c r="F43" i="13"/>
  <c r="G43" i="13" s="1"/>
  <c r="F91" i="13"/>
  <c r="F97" i="13" s="1"/>
  <c r="D97" i="13" s="1"/>
  <c r="D101" i="13"/>
  <c r="F80" i="13"/>
  <c r="D2" i="13"/>
  <c r="F125" i="13"/>
  <c r="G125" i="13" s="1"/>
  <c r="D47" i="13"/>
  <c r="H47" i="13" s="1"/>
  <c r="F100" i="13"/>
  <c r="D22" i="13"/>
  <c r="F93" i="13"/>
  <c r="F96" i="13" s="1"/>
  <c r="F26" i="13"/>
  <c r="F111" i="13"/>
  <c r="D35" i="13"/>
  <c r="H35" i="13" s="1"/>
  <c r="F113" i="13"/>
  <c r="F116" i="13" s="1"/>
  <c r="D33" i="13"/>
  <c r="F23" i="13"/>
  <c r="F29" i="13" s="1"/>
  <c r="F30" i="13" s="1"/>
  <c r="D47" i="12"/>
  <c r="H47" i="12" s="1"/>
  <c r="F125" i="12"/>
  <c r="G125" i="12" s="1"/>
  <c r="F93" i="12"/>
  <c r="D22" i="12"/>
  <c r="F100" i="12"/>
  <c r="F110" i="12"/>
  <c r="D32" i="12"/>
  <c r="F83" i="12"/>
  <c r="D3" i="12"/>
  <c r="D43" i="12"/>
  <c r="F121" i="12"/>
  <c r="F90" i="12"/>
  <c r="F91" i="12"/>
  <c r="F97" i="12" s="1"/>
  <c r="D56" i="12"/>
  <c r="F80" i="12"/>
  <c r="D2" i="12"/>
  <c r="F101" i="12"/>
  <c r="F107" i="12" s="1"/>
  <c r="D25" i="12"/>
  <c r="D66" i="12" s="1"/>
  <c r="N21" i="6"/>
  <c r="N27" i="4"/>
  <c r="BQ11" i="4"/>
  <c r="K29" i="6"/>
  <c r="F29" i="6"/>
  <c r="BQ5" i="4"/>
  <c r="N21" i="4"/>
  <c r="F30" i="4"/>
  <c r="K30" i="4"/>
  <c r="BR5" i="4"/>
  <c r="N22" i="4"/>
  <c r="N25" i="6"/>
  <c r="N28" i="4"/>
  <c r="BR11" i="4"/>
  <c r="N26" i="6"/>
  <c r="N23" i="4"/>
  <c r="BQ7" i="4"/>
  <c r="K29" i="4"/>
  <c r="F29" i="4"/>
  <c r="N22" i="6"/>
  <c r="N24" i="6"/>
  <c r="N27" i="6"/>
  <c r="F30" i="6"/>
  <c r="F96" i="12" l="1"/>
  <c r="D116" i="13"/>
  <c r="G116" i="13"/>
  <c r="H8" i="13"/>
  <c r="F98" i="12"/>
  <c r="D96" i="12"/>
  <c r="G96" i="12"/>
  <c r="G111" i="13"/>
  <c r="O110" i="13" s="1"/>
  <c r="P110" i="13" s="1"/>
  <c r="F117" i="13"/>
  <c r="F135" i="12"/>
  <c r="G135" i="12" s="1"/>
  <c r="F87" i="12"/>
  <c r="D96" i="13"/>
  <c r="F98" i="13"/>
  <c r="G96" i="13"/>
  <c r="I96" i="13" s="1"/>
  <c r="F9" i="13"/>
  <c r="D38" i="13"/>
  <c r="G38" i="13"/>
  <c r="I38" i="13" s="1"/>
  <c r="F40" i="13"/>
  <c r="D97" i="12"/>
  <c r="H97" i="12" s="1"/>
  <c r="G97" i="12"/>
  <c r="D107" i="12"/>
  <c r="H107" i="12" s="1"/>
  <c r="G107" i="12"/>
  <c r="F86" i="12"/>
  <c r="H28" i="13"/>
  <c r="D29" i="13"/>
  <c r="H29" i="13" s="1"/>
  <c r="G29" i="13"/>
  <c r="O28" i="13" s="1"/>
  <c r="P28" i="13" s="1"/>
  <c r="D53" i="12"/>
  <c r="D59" i="12" s="1"/>
  <c r="N29" i="6"/>
  <c r="BQ13" i="6"/>
  <c r="N30" i="6"/>
  <c r="BR13" i="6"/>
  <c r="D63" i="12"/>
  <c r="D69" i="12" s="1"/>
  <c r="H66" i="12"/>
  <c r="G101" i="12"/>
  <c r="F142" i="12"/>
  <c r="G93" i="12"/>
  <c r="O93" i="12" s="1"/>
  <c r="P93" i="12" s="1"/>
  <c r="F95" i="12"/>
  <c r="H3" i="12"/>
  <c r="D54" i="12"/>
  <c r="F142" i="13"/>
  <c r="D56" i="13"/>
  <c r="H56" i="13" s="1"/>
  <c r="H56" i="12"/>
  <c r="L56" i="12" s="1"/>
  <c r="K56" i="12"/>
  <c r="J56" i="12"/>
  <c r="G23" i="13"/>
  <c r="O22" i="13" s="1"/>
  <c r="P22" i="13" s="1"/>
  <c r="F64" i="13"/>
  <c r="H22" i="13"/>
  <c r="D63" i="13"/>
  <c r="G91" i="13"/>
  <c r="F92" i="13"/>
  <c r="F132" i="13"/>
  <c r="G3" i="13"/>
  <c r="F54" i="13"/>
  <c r="G6" i="13"/>
  <c r="O5" i="13" s="1"/>
  <c r="P5" i="13" s="1"/>
  <c r="F57" i="13"/>
  <c r="G57" i="13" s="1"/>
  <c r="G80" i="13"/>
  <c r="F82" i="13"/>
  <c r="F131" i="13"/>
  <c r="G93" i="13"/>
  <c r="O93" i="13" s="1"/>
  <c r="P93" i="13" s="1"/>
  <c r="F95" i="13"/>
  <c r="G83" i="12"/>
  <c r="F85" i="12"/>
  <c r="F134" i="12"/>
  <c r="G90" i="12"/>
  <c r="F92" i="12"/>
  <c r="H2" i="13"/>
  <c r="D53" i="13"/>
  <c r="G26" i="13"/>
  <c r="I25" i="13" s="1"/>
  <c r="F67" i="13"/>
  <c r="G67" i="13" s="1"/>
  <c r="G53" i="13"/>
  <c r="F59" i="13"/>
  <c r="G59" i="13" s="1"/>
  <c r="F112" i="13"/>
  <c r="G80" i="12"/>
  <c r="O80" i="12" s="1"/>
  <c r="P80" i="12" s="1"/>
  <c r="F82" i="12"/>
  <c r="F131" i="12"/>
  <c r="G131" i="12" s="1"/>
  <c r="G63" i="13"/>
  <c r="F69" i="13"/>
  <c r="G69" i="13" s="1"/>
  <c r="G91" i="12"/>
  <c r="F132" i="12"/>
  <c r="G110" i="12"/>
  <c r="F112" i="12"/>
  <c r="G100" i="13"/>
  <c r="O100" i="13" s="1"/>
  <c r="P100" i="13" s="1"/>
  <c r="F102" i="13"/>
  <c r="F141" i="13"/>
  <c r="G100" i="12"/>
  <c r="F102" i="12"/>
  <c r="F141" i="12"/>
  <c r="G113" i="13"/>
  <c r="F115" i="13"/>
  <c r="D66" i="13"/>
  <c r="H66" i="13" s="1"/>
  <c r="G121" i="12"/>
  <c r="G84" i="12"/>
  <c r="H94" i="13"/>
  <c r="H104" i="12"/>
  <c r="H101" i="13"/>
  <c r="H110" i="13"/>
  <c r="I32" i="13"/>
  <c r="J32" i="13" s="1"/>
  <c r="O32" i="13"/>
  <c r="P32" i="13" s="1"/>
  <c r="H25" i="12"/>
  <c r="L25" i="12" s="1"/>
  <c r="J25" i="12"/>
  <c r="K25" i="12"/>
  <c r="M5" i="12"/>
  <c r="N5" i="12"/>
  <c r="H2" i="12"/>
  <c r="J2" i="12"/>
  <c r="K2" i="12"/>
  <c r="H22" i="12"/>
  <c r="L35" i="13"/>
  <c r="K35" i="13"/>
  <c r="J35" i="13"/>
  <c r="H43" i="12"/>
  <c r="F48" i="13"/>
  <c r="G46" i="13"/>
  <c r="H32" i="12"/>
  <c r="F24" i="13"/>
  <c r="F65" i="13" s="1"/>
  <c r="F7" i="13"/>
  <c r="F58" i="13" s="1"/>
  <c r="F27" i="13"/>
  <c r="F68" i="13" s="1"/>
  <c r="F83" i="13"/>
  <c r="F86" i="13" s="1"/>
  <c r="H33" i="13"/>
  <c r="L32" i="13" s="1"/>
  <c r="F4" i="13"/>
  <c r="F55" i="13" s="1"/>
  <c r="D4" i="12"/>
  <c r="D27" i="12"/>
  <c r="D58" i="12"/>
  <c r="D37" i="13"/>
  <c r="D34" i="13"/>
  <c r="D3" i="13"/>
  <c r="D84" i="12"/>
  <c r="F122" i="13"/>
  <c r="D46" i="13"/>
  <c r="H46" i="13" s="1"/>
  <c r="L46" i="13" s="1"/>
  <c r="D114" i="13"/>
  <c r="F103" i="13"/>
  <c r="F106" i="13" s="1"/>
  <c r="D23" i="13"/>
  <c r="F104" i="13"/>
  <c r="F107" i="13" s="1"/>
  <c r="D26" i="13"/>
  <c r="D125" i="13"/>
  <c r="D91" i="13"/>
  <c r="D43" i="13"/>
  <c r="H43" i="13" s="1"/>
  <c r="F49" i="13"/>
  <c r="G49" i="13" s="1"/>
  <c r="F121" i="13"/>
  <c r="F84" i="13"/>
  <c r="F87" i="13" s="1"/>
  <c r="D6" i="13"/>
  <c r="F44" i="13"/>
  <c r="G44" i="13" s="1"/>
  <c r="D111" i="13"/>
  <c r="D112" i="13" s="1"/>
  <c r="D113" i="13"/>
  <c r="D93" i="13"/>
  <c r="D95" i="13" s="1"/>
  <c r="D100" i="13"/>
  <c r="D80" i="13"/>
  <c r="D121" i="12"/>
  <c r="D110" i="12"/>
  <c r="D112" i="12" s="1"/>
  <c r="D49" i="12"/>
  <c r="F113" i="12"/>
  <c r="F116" i="12" s="1"/>
  <c r="D33" i="12"/>
  <c r="D83" i="12"/>
  <c r="D100" i="12"/>
  <c r="F122" i="12"/>
  <c r="F128" i="12" s="1"/>
  <c r="D128" i="12" s="1"/>
  <c r="D46" i="12"/>
  <c r="D101" i="12"/>
  <c r="D142" i="12" s="1"/>
  <c r="D36" i="12"/>
  <c r="D67" i="12" s="1"/>
  <c r="H67" i="12" s="1"/>
  <c r="F114" i="12"/>
  <c r="F117" i="12" s="1"/>
  <c r="F103" i="12"/>
  <c r="F106" i="12" s="1"/>
  <c r="D23" i="12"/>
  <c r="D125" i="12"/>
  <c r="D93" i="12"/>
  <c r="D95" i="12" s="1"/>
  <c r="D80" i="12"/>
  <c r="D91" i="12"/>
  <c r="D132" i="12" s="1"/>
  <c r="H132" i="12" s="1"/>
  <c r="D90" i="12"/>
  <c r="N30" i="4"/>
  <c r="BR13" i="4"/>
  <c r="BQ13" i="4"/>
  <c r="N29" i="4"/>
  <c r="L28" i="13" l="1"/>
  <c r="M28" i="13" s="1"/>
  <c r="D30" i="13"/>
  <c r="I110" i="13"/>
  <c r="J110" i="13" s="1"/>
  <c r="O96" i="12"/>
  <c r="P96" i="12" s="1"/>
  <c r="I28" i="13"/>
  <c r="K28" i="13" s="1"/>
  <c r="O96" i="13"/>
  <c r="P96" i="13" s="1"/>
  <c r="F118" i="12"/>
  <c r="D116" i="12"/>
  <c r="G116" i="12"/>
  <c r="D106" i="13"/>
  <c r="F108" i="13"/>
  <c r="G106" i="13"/>
  <c r="D98" i="13"/>
  <c r="H96" i="13"/>
  <c r="L96" i="13" s="1"/>
  <c r="D87" i="12"/>
  <c r="H87" i="12" s="1"/>
  <c r="G87" i="12"/>
  <c r="O38" i="13"/>
  <c r="P38" i="13" s="1"/>
  <c r="D87" i="13"/>
  <c r="H87" i="13" s="1"/>
  <c r="G87" i="13"/>
  <c r="I96" i="12"/>
  <c r="K38" i="13"/>
  <c r="J38" i="13"/>
  <c r="D117" i="12"/>
  <c r="H117" i="12" s="1"/>
  <c r="G117" i="12"/>
  <c r="D40" i="13"/>
  <c r="H38" i="13"/>
  <c r="L38" i="13" s="1"/>
  <c r="D9" i="13"/>
  <c r="G9" i="13"/>
  <c r="F10" i="13"/>
  <c r="G117" i="13"/>
  <c r="O116" i="13" s="1"/>
  <c r="P116" i="13" s="1"/>
  <c r="D117" i="13"/>
  <c r="H117" i="13" s="1"/>
  <c r="F118" i="13"/>
  <c r="D98" i="12"/>
  <c r="H96" i="12"/>
  <c r="L96" i="12" s="1"/>
  <c r="F108" i="12"/>
  <c r="D106" i="12"/>
  <c r="G106" i="12"/>
  <c r="I106" i="12" s="1"/>
  <c r="F88" i="12"/>
  <c r="D86" i="12"/>
  <c r="G86" i="12"/>
  <c r="F88" i="13"/>
  <c r="D86" i="13"/>
  <c r="G86" i="13"/>
  <c r="D107" i="13"/>
  <c r="H107" i="13" s="1"/>
  <c r="G107" i="13"/>
  <c r="K96" i="13"/>
  <c r="J96" i="13"/>
  <c r="H116" i="13"/>
  <c r="I22" i="13"/>
  <c r="J22" i="13" s="1"/>
  <c r="J66" i="12"/>
  <c r="I93" i="12"/>
  <c r="K93" i="12" s="1"/>
  <c r="F143" i="13"/>
  <c r="J53" i="12"/>
  <c r="H53" i="12"/>
  <c r="I90" i="13"/>
  <c r="K90" i="13" s="1"/>
  <c r="O90" i="13"/>
  <c r="P90" i="13" s="1"/>
  <c r="D55" i="12"/>
  <c r="D61" i="12" s="1"/>
  <c r="I90" i="12"/>
  <c r="I80" i="12"/>
  <c r="J80" i="12" s="1"/>
  <c r="D142" i="13"/>
  <c r="H142" i="13" s="1"/>
  <c r="O80" i="13"/>
  <c r="P80" i="13" s="1"/>
  <c r="F133" i="12"/>
  <c r="I80" i="13"/>
  <c r="F61" i="13"/>
  <c r="I2" i="13"/>
  <c r="K2" i="13" s="1"/>
  <c r="O113" i="13"/>
  <c r="P113" i="13" s="1"/>
  <c r="F123" i="13"/>
  <c r="H63" i="12"/>
  <c r="D115" i="13"/>
  <c r="I110" i="12"/>
  <c r="O110" i="12"/>
  <c r="P110" i="12" s="1"/>
  <c r="K66" i="12"/>
  <c r="D92" i="12"/>
  <c r="F123" i="12"/>
  <c r="L2" i="12"/>
  <c r="N2" i="12" s="1"/>
  <c r="I5" i="13"/>
  <c r="J5" i="13" s="1"/>
  <c r="L66" i="12"/>
  <c r="M66" i="12" s="1"/>
  <c r="I93" i="13"/>
  <c r="K93" i="13" s="1"/>
  <c r="I113" i="13"/>
  <c r="G142" i="13"/>
  <c r="G103" i="13"/>
  <c r="F105" i="13"/>
  <c r="F146" i="13" s="1"/>
  <c r="F144" i="13"/>
  <c r="G144" i="13" s="1"/>
  <c r="D141" i="13"/>
  <c r="D102" i="13"/>
  <c r="D143" i="13" s="1"/>
  <c r="F137" i="12"/>
  <c r="G137" i="12" s="1"/>
  <c r="G134" i="12"/>
  <c r="D134" i="12"/>
  <c r="H134" i="12" s="1"/>
  <c r="D85" i="12"/>
  <c r="D136" i="12" s="1"/>
  <c r="F85" i="13"/>
  <c r="F136" i="13" s="1"/>
  <c r="F134" i="13"/>
  <c r="G134" i="13" s="1"/>
  <c r="H54" i="12"/>
  <c r="D60" i="12"/>
  <c r="H60" i="12" s="1"/>
  <c r="G132" i="13"/>
  <c r="G114" i="12"/>
  <c r="F145" i="12"/>
  <c r="G145" i="12" s="1"/>
  <c r="G113" i="12"/>
  <c r="F115" i="12"/>
  <c r="O25" i="13"/>
  <c r="P25" i="13" s="1"/>
  <c r="I100" i="13"/>
  <c r="K100" i="13" s="1"/>
  <c r="I100" i="12"/>
  <c r="F133" i="13"/>
  <c r="N56" i="12"/>
  <c r="M56" i="12"/>
  <c r="F136" i="12"/>
  <c r="D131" i="12"/>
  <c r="D82" i="12"/>
  <c r="H3" i="13"/>
  <c r="L2" i="13" s="1"/>
  <c r="D54" i="13"/>
  <c r="G141" i="13"/>
  <c r="G64" i="13"/>
  <c r="F70" i="13"/>
  <c r="G70" i="13" s="1"/>
  <c r="I69" i="13" s="1"/>
  <c r="F71" i="13"/>
  <c r="O100" i="12"/>
  <c r="P100" i="12" s="1"/>
  <c r="G141" i="12"/>
  <c r="F138" i="12"/>
  <c r="G138" i="12" s="1"/>
  <c r="G132" i="12"/>
  <c r="O56" i="13"/>
  <c r="P56" i="13" s="1"/>
  <c r="I56" i="13"/>
  <c r="G84" i="13"/>
  <c r="F135" i="13"/>
  <c r="G135" i="13" s="1"/>
  <c r="H23" i="13"/>
  <c r="L22" i="13" s="1"/>
  <c r="D64" i="13"/>
  <c r="D82" i="13"/>
  <c r="D131" i="13"/>
  <c r="O66" i="13"/>
  <c r="P66" i="13" s="1"/>
  <c r="I66" i="13"/>
  <c r="D102" i="12"/>
  <c r="D143" i="12" s="1"/>
  <c r="D141" i="12"/>
  <c r="H59" i="12"/>
  <c r="F60" i="13"/>
  <c r="G60" i="13" s="1"/>
  <c r="G54" i="13"/>
  <c r="I53" i="13" s="1"/>
  <c r="H23" i="12"/>
  <c r="L22" i="12" s="1"/>
  <c r="D64" i="12"/>
  <c r="D59" i="13"/>
  <c r="H59" i="13" s="1"/>
  <c r="H53" i="13"/>
  <c r="G131" i="13"/>
  <c r="G103" i="12"/>
  <c r="O103" i="12" s="1"/>
  <c r="P103" i="12" s="1"/>
  <c r="F105" i="12"/>
  <c r="F144" i="12"/>
  <c r="G144" i="12" s="1"/>
  <c r="D92" i="13"/>
  <c r="D132" i="13"/>
  <c r="O2" i="13"/>
  <c r="H26" i="13"/>
  <c r="L25" i="13" s="1"/>
  <c r="D67" i="13"/>
  <c r="H67" i="13" s="1"/>
  <c r="L66" i="13" s="1"/>
  <c r="H142" i="12"/>
  <c r="H6" i="13"/>
  <c r="L5" i="13" s="1"/>
  <c r="N5" i="13" s="1"/>
  <c r="D57" i="13"/>
  <c r="H57" i="13" s="1"/>
  <c r="L56" i="13" s="1"/>
  <c r="G104" i="13"/>
  <c r="F145" i="13"/>
  <c r="G145" i="13" s="1"/>
  <c r="H84" i="12"/>
  <c r="D135" i="12"/>
  <c r="O90" i="12"/>
  <c r="P90" i="12" s="1"/>
  <c r="F143" i="12"/>
  <c r="K53" i="12"/>
  <c r="D69" i="13"/>
  <c r="H69" i="13" s="1"/>
  <c r="H63" i="13"/>
  <c r="G142" i="12"/>
  <c r="H69" i="12"/>
  <c r="G121" i="13"/>
  <c r="G122" i="13"/>
  <c r="F128" i="13"/>
  <c r="H125" i="12"/>
  <c r="G122" i="12"/>
  <c r="H121" i="12"/>
  <c r="H83" i="12"/>
  <c r="H80" i="13"/>
  <c r="D83" i="13"/>
  <c r="G83" i="13"/>
  <c r="I83" i="12"/>
  <c r="H80" i="12"/>
  <c r="O83" i="12"/>
  <c r="P83" i="12" s="1"/>
  <c r="H91" i="12"/>
  <c r="H93" i="12"/>
  <c r="L93" i="12" s="1"/>
  <c r="H90" i="12"/>
  <c r="H91" i="13"/>
  <c r="L90" i="13" s="1"/>
  <c r="H93" i="13"/>
  <c r="L93" i="13" s="1"/>
  <c r="H100" i="12"/>
  <c r="H100" i="13"/>
  <c r="L100" i="13" s="1"/>
  <c r="H125" i="13"/>
  <c r="H101" i="12"/>
  <c r="H113" i="13"/>
  <c r="H111" i="13"/>
  <c r="L110" i="13" s="1"/>
  <c r="H110" i="12"/>
  <c r="L110" i="12" s="1"/>
  <c r="H114" i="13"/>
  <c r="K110" i="13"/>
  <c r="I46" i="13"/>
  <c r="K46" i="13" s="1"/>
  <c r="O46" i="13"/>
  <c r="P46" i="13" s="1"/>
  <c r="K32" i="13"/>
  <c r="I43" i="13"/>
  <c r="O43" i="13"/>
  <c r="P43" i="13" s="1"/>
  <c r="K25" i="13"/>
  <c r="H46" i="12"/>
  <c r="L46" i="12" s="1"/>
  <c r="J46" i="12"/>
  <c r="K46" i="12"/>
  <c r="N35" i="13"/>
  <c r="M35" i="13"/>
  <c r="N25" i="12"/>
  <c r="M25" i="12"/>
  <c r="J22" i="12"/>
  <c r="K22" i="12"/>
  <c r="H49" i="12"/>
  <c r="H36" i="12"/>
  <c r="L35" i="12" s="1"/>
  <c r="J35" i="12"/>
  <c r="K35" i="12"/>
  <c r="N46" i="13"/>
  <c r="M46" i="13"/>
  <c r="J25" i="13"/>
  <c r="F45" i="13"/>
  <c r="J32" i="12"/>
  <c r="K32" i="12"/>
  <c r="H33" i="12"/>
  <c r="L32" i="12" s="1"/>
  <c r="M32" i="13"/>
  <c r="N32" i="13"/>
  <c r="D4" i="13"/>
  <c r="D55" i="13" s="1"/>
  <c r="D34" i="12"/>
  <c r="D24" i="13"/>
  <c r="D65" i="13" s="1"/>
  <c r="D48" i="12"/>
  <c r="D24" i="12"/>
  <c r="D37" i="12"/>
  <c r="D68" i="12" s="1"/>
  <c r="D7" i="13"/>
  <c r="D58" i="13" s="1"/>
  <c r="D48" i="13"/>
  <c r="D27" i="13"/>
  <c r="D68" i="13" s="1"/>
  <c r="D49" i="13"/>
  <c r="H49" i="13" s="1"/>
  <c r="D44" i="13"/>
  <c r="H44" i="13" s="1"/>
  <c r="L43" i="13" s="1"/>
  <c r="F50" i="13"/>
  <c r="G50" i="13" s="1"/>
  <c r="F124" i="13"/>
  <c r="D104" i="13"/>
  <c r="D145" i="13" s="1"/>
  <c r="H145" i="13" s="1"/>
  <c r="D122" i="13"/>
  <c r="D84" i="13"/>
  <c r="D135" i="13" s="1"/>
  <c r="H135" i="13" s="1"/>
  <c r="D103" i="13"/>
  <c r="D121" i="13"/>
  <c r="D103" i="12"/>
  <c r="D44" i="12"/>
  <c r="F124" i="12"/>
  <c r="F126" i="12" s="1"/>
  <c r="D113" i="12"/>
  <c r="D122" i="12"/>
  <c r="D123" i="12" s="1"/>
  <c r="D114" i="12"/>
  <c r="D145" i="12" s="1"/>
  <c r="H145" i="12" s="1"/>
  <c r="I106" i="13" l="1"/>
  <c r="K106" i="13" s="1"/>
  <c r="J28" i="13"/>
  <c r="D118" i="13"/>
  <c r="I86" i="12"/>
  <c r="K86" i="12" s="1"/>
  <c r="O86" i="13"/>
  <c r="P86" i="13" s="1"/>
  <c r="O106" i="12"/>
  <c r="P106" i="12" s="1"/>
  <c r="N28" i="13"/>
  <c r="I116" i="13"/>
  <c r="K116" i="13" s="1"/>
  <c r="L116" i="13"/>
  <c r="M116" i="13" s="1"/>
  <c r="I116" i="12"/>
  <c r="J116" i="12" s="1"/>
  <c r="M96" i="12"/>
  <c r="N96" i="12"/>
  <c r="O106" i="13"/>
  <c r="P106" i="13" s="1"/>
  <c r="N38" i="13"/>
  <c r="M38" i="13"/>
  <c r="J116" i="13"/>
  <c r="I86" i="13"/>
  <c r="O116" i="12"/>
  <c r="P116" i="12" s="1"/>
  <c r="M96" i="13"/>
  <c r="N96" i="13"/>
  <c r="K96" i="12"/>
  <c r="J96" i="12"/>
  <c r="D88" i="12"/>
  <c r="H86" i="12"/>
  <c r="L86" i="12" s="1"/>
  <c r="H9" i="13"/>
  <c r="L8" i="13" s="1"/>
  <c r="D10" i="13"/>
  <c r="D88" i="13"/>
  <c r="H86" i="13"/>
  <c r="L86" i="13" s="1"/>
  <c r="O86" i="12"/>
  <c r="P86" i="12" s="1"/>
  <c r="D118" i="12"/>
  <c r="H116" i="12"/>
  <c r="L116" i="12" s="1"/>
  <c r="O8" i="13"/>
  <c r="P8" i="13" s="1"/>
  <c r="I8" i="13"/>
  <c r="J106" i="13"/>
  <c r="J106" i="12"/>
  <c r="K106" i="12"/>
  <c r="D108" i="13"/>
  <c r="H106" i="13"/>
  <c r="L106" i="13" s="1"/>
  <c r="D108" i="12"/>
  <c r="H106" i="12"/>
  <c r="L106" i="12" s="1"/>
  <c r="K22" i="13"/>
  <c r="L53" i="12"/>
  <c r="M53" i="12" s="1"/>
  <c r="J93" i="12"/>
  <c r="F149" i="13"/>
  <c r="N66" i="12"/>
  <c r="K90" i="12"/>
  <c r="J90" i="12"/>
  <c r="F139" i="12"/>
  <c r="J90" i="13"/>
  <c r="J2" i="13"/>
  <c r="F147" i="12"/>
  <c r="G147" i="12" s="1"/>
  <c r="K80" i="12"/>
  <c r="K110" i="12"/>
  <c r="I113" i="12"/>
  <c r="J110" i="12"/>
  <c r="I103" i="13"/>
  <c r="D123" i="13"/>
  <c r="K80" i="13"/>
  <c r="O103" i="13"/>
  <c r="P103" i="13" s="1"/>
  <c r="D71" i="13"/>
  <c r="J80" i="13"/>
  <c r="O113" i="12"/>
  <c r="P113" i="12" s="1"/>
  <c r="J93" i="13"/>
  <c r="D133" i="12"/>
  <c r="D139" i="12" s="1"/>
  <c r="D148" i="13"/>
  <c r="H148" i="13" s="1"/>
  <c r="J113" i="13"/>
  <c r="I103" i="12"/>
  <c r="I59" i="13"/>
  <c r="I131" i="12"/>
  <c r="J131" i="12" s="1"/>
  <c r="D133" i="13"/>
  <c r="D115" i="12"/>
  <c r="M2" i="12"/>
  <c r="K5" i="13"/>
  <c r="N22" i="13"/>
  <c r="D65" i="12"/>
  <c r="D71" i="12" s="1"/>
  <c r="M22" i="13"/>
  <c r="K113" i="13"/>
  <c r="D138" i="12"/>
  <c r="H138" i="12" s="1"/>
  <c r="H135" i="12"/>
  <c r="L134" i="12" s="1"/>
  <c r="I144" i="13"/>
  <c r="K56" i="13"/>
  <c r="J56" i="13"/>
  <c r="I134" i="12"/>
  <c r="O134" i="12"/>
  <c r="P134" i="12" s="1"/>
  <c r="O144" i="13"/>
  <c r="P144" i="13" s="1"/>
  <c r="H141" i="12"/>
  <c r="L141" i="12" s="1"/>
  <c r="D85" i="13"/>
  <c r="D136" i="13" s="1"/>
  <c r="D134" i="13"/>
  <c r="H134" i="13" s="1"/>
  <c r="L134" i="13" s="1"/>
  <c r="D138" i="13"/>
  <c r="H138" i="13" s="1"/>
  <c r="H132" i="13"/>
  <c r="I131" i="13"/>
  <c r="O53" i="13"/>
  <c r="P53" i="13" s="1"/>
  <c r="D70" i="13"/>
  <c r="H70" i="13" s="1"/>
  <c r="L69" i="13" s="1"/>
  <c r="H64" i="13"/>
  <c r="L63" i="13" s="1"/>
  <c r="I141" i="13"/>
  <c r="O141" i="13"/>
  <c r="P141" i="13" s="1"/>
  <c r="D61" i="13"/>
  <c r="M5" i="13"/>
  <c r="J100" i="12"/>
  <c r="J100" i="13"/>
  <c r="F137" i="13"/>
  <c r="G137" i="13" s="1"/>
  <c r="O59" i="13"/>
  <c r="P59" i="13" s="1"/>
  <c r="F147" i="13"/>
  <c r="G147" i="13" s="1"/>
  <c r="F148" i="13"/>
  <c r="G148" i="13" s="1"/>
  <c r="I137" i="12"/>
  <c r="O137" i="12"/>
  <c r="P137" i="12" s="1"/>
  <c r="O131" i="13"/>
  <c r="P131" i="13" s="1"/>
  <c r="I121" i="13"/>
  <c r="K121" i="13" s="1"/>
  <c r="O134" i="13"/>
  <c r="P134" i="13" s="1"/>
  <c r="O144" i="12"/>
  <c r="P144" i="12" s="1"/>
  <c r="H141" i="13"/>
  <c r="L141" i="13" s="1"/>
  <c r="O121" i="13"/>
  <c r="P121" i="13" s="1"/>
  <c r="O141" i="12"/>
  <c r="P141" i="12" s="1"/>
  <c r="F146" i="12"/>
  <c r="F149" i="12" s="1"/>
  <c r="K59" i="12"/>
  <c r="D144" i="12"/>
  <c r="H144" i="12" s="1"/>
  <c r="L144" i="12" s="1"/>
  <c r="D105" i="12"/>
  <c r="G124" i="13"/>
  <c r="O124" i="13" s="1"/>
  <c r="P124" i="13" s="1"/>
  <c r="F126" i="13"/>
  <c r="N66" i="13"/>
  <c r="M66" i="13"/>
  <c r="N56" i="13"/>
  <c r="M56" i="13"/>
  <c r="H131" i="13"/>
  <c r="I141" i="12"/>
  <c r="O69" i="13"/>
  <c r="P69" i="13" s="1"/>
  <c r="D105" i="13"/>
  <c r="D146" i="13" s="1"/>
  <c r="D149" i="13" s="1"/>
  <c r="D144" i="13"/>
  <c r="H144" i="13" s="1"/>
  <c r="L144" i="13" s="1"/>
  <c r="O63" i="13"/>
  <c r="P63" i="13" s="1"/>
  <c r="D137" i="12"/>
  <c r="H137" i="12" s="1"/>
  <c r="H131" i="12"/>
  <c r="L131" i="12" s="1"/>
  <c r="M2" i="13"/>
  <c r="K100" i="12"/>
  <c r="I144" i="12"/>
  <c r="J59" i="12"/>
  <c r="J66" i="13"/>
  <c r="K66" i="13"/>
  <c r="I134" i="13"/>
  <c r="K53" i="13"/>
  <c r="J53" i="13"/>
  <c r="N25" i="13"/>
  <c r="N2" i="13"/>
  <c r="M25" i="13"/>
  <c r="L83" i="12"/>
  <c r="F148" i="12"/>
  <c r="G148" i="12" s="1"/>
  <c r="D148" i="12"/>
  <c r="H148" i="12" s="1"/>
  <c r="D70" i="12"/>
  <c r="H64" i="12"/>
  <c r="L63" i="12" s="1"/>
  <c r="J63" i="12"/>
  <c r="K63" i="12"/>
  <c r="L59" i="12"/>
  <c r="O131" i="12"/>
  <c r="P131" i="12" s="1"/>
  <c r="D60" i="13"/>
  <c r="H60" i="13" s="1"/>
  <c r="L59" i="13" s="1"/>
  <c r="H54" i="13"/>
  <c r="L53" i="13" s="1"/>
  <c r="F139" i="13"/>
  <c r="F138" i="13"/>
  <c r="G138" i="13" s="1"/>
  <c r="I63" i="13"/>
  <c r="F127" i="13"/>
  <c r="F129" i="13" s="1"/>
  <c r="D128" i="13"/>
  <c r="G128" i="13"/>
  <c r="G124" i="12"/>
  <c r="I124" i="12" s="1"/>
  <c r="F127" i="12"/>
  <c r="H122" i="12"/>
  <c r="L121" i="12" s="1"/>
  <c r="O121" i="12"/>
  <c r="P121" i="12" s="1"/>
  <c r="I121" i="12"/>
  <c r="K83" i="12"/>
  <c r="J83" i="12"/>
  <c r="L80" i="13"/>
  <c r="L80" i="12"/>
  <c r="I83" i="13"/>
  <c r="H83" i="13"/>
  <c r="H84" i="13"/>
  <c r="O83" i="13"/>
  <c r="P83" i="13" s="1"/>
  <c r="M90" i="13"/>
  <c r="N90" i="13"/>
  <c r="M93" i="13"/>
  <c r="N93" i="13"/>
  <c r="L90" i="12"/>
  <c r="N93" i="12"/>
  <c r="M93" i="12"/>
  <c r="H103" i="12"/>
  <c r="L103" i="12" s="1"/>
  <c r="M100" i="13"/>
  <c r="N100" i="13"/>
  <c r="H103" i="13"/>
  <c r="H122" i="13"/>
  <c r="H121" i="13"/>
  <c r="H104" i="13"/>
  <c r="L100" i="12"/>
  <c r="N110" i="13"/>
  <c r="M110" i="13"/>
  <c r="H113" i="12"/>
  <c r="H114" i="12"/>
  <c r="L113" i="13"/>
  <c r="N110" i="12"/>
  <c r="M110" i="12"/>
  <c r="J43" i="13"/>
  <c r="I49" i="13"/>
  <c r="O49" i="13"/>
  <c r="P49" i="13" s="1"/>
  <c r="J46" i="13"/>
  <c r="K43" i="13"/>
  <c r="H44" i="12"/>
  <c r="L43" i="12" s="1"/>
  <c r="J43" i="12"/>
  <c r="K43" i="12"/>
  <c r="N35" i="12"/>
  <c r="M35" i="12"/>
  <c r="N43" i="13"/>
  <c r="M43" i="13"/>
  <c r="N22" i="12"/>
  <c r="M22" i="12"/>
  <c r="N46" i="12"/>
  <c r="M46" i="12"/>
  <c r="F51" i="13"/>
  <c r="M32" i="12"/>
  <c r="N32" i="12"/>
  <c r="D45" i="13"/>
  <c r="D45" i="12"/>
  <c r="D124" i="13"/>
  <c r="D126" i="13" s="1"/>
  <c r="D50" i="13"/>
  <c r="H50" i="13" s="1"/>
  <c r="L49" i="13" s="1"/>
  <c r="D124" i="12"/>
  <c r="D126" i="12" s="1"/>
  <c r="G128" i="12"/>
  <c r="D50" i="12"/>
  <c r="J86" i="12" l="1"/>
  <c r="K116" i="12"/>
  <c r="N116" i="13"/>
  <c r="N86" i="12"/>
  <c r="M86" i="12"/>
  <c r="J8" i="13"/>
  <c r="K8" i="13"/>
  <c r="N116" i="12"/>
  <c r="M116" i="12"/>
  <c r="M8" i="13"/>
  <c r="N8" i="13"/>
  <c r="K86" i="13"/>
  <c r="J86" i="13"/>
  <c r="M86" i="13"/>
  <c r="N86" i="13"/>
  <c r="M106" i="13"/>
  <c r="N106" i="13"/>
  <c r="M106" i="12"/>
  <c r="N106" i="12"/>
  <c r="N53" i="12"/>
  <c r="K131" i="12"/>
  <c r="I147" i="12"/>
  <c r="K113" i="12"/>
  <c r="J59" i="13"/>
  <c r="J103" i="13"/>
  <c r="K103" i="13"/>
  <c r="J113" i="12"/>
  <c r="O124" i="12"/>
  <c r="P124" i="12" s="1"/>
  <c r="K103" i="12"/>
  <c r="J103" i="12"/>
  <c r="D139" i="13"/>
  <c r="D146" i="12"/>
  <c r="D149" i="12" s="1"/>
  <c r="D147" i="13"/>
  <c r="H147" i="13" s="1"/>
  <c r="L147" i="13" s="1"/>
  <c r="M147" i="13" s="1"/>
  <c r="N83" i="12"/>
  <c r="I124" i="13"/>
  <c r="J124" i="13" s="1"/>
  <c r="D147" i="12"/>
  <c r="H147" i="12" s="1"/>
  <c r="L147" i="12" s="1"/>
  <c r="N147" i="12" s="1"/>
  <c r="N63" i="13"/>
  <c r="M63" i="13"/>
  <c r="M134" i="12"/>
  <c r="N134" i="12"/>
  <c r="M69" i="13"/>
  <c r="N69" i="13"/>
  <c r="M59" i="12"/>
  <c r="N59" i="12"/>
  <c r="M59" i="13"/>
  <c r="N59" i="13"/>
  <c r="I137" i="13"/>
  <c r="K141" i="12"/>
  <c r="J141" i="12"/>
  <c r="K137" i="12"/>
  <c r="J137" i="12"/>
  <c r="K59" i="13"/>
  <c r="M141" i="12"/>
  <c r="N141" i="12"/>
  <c r="L137" i="12"/>
  <c r="N131" i="12"/>
  <c r="M131" i="12"/>
  <c r="N141" i="13"/>
  <c r="M141" i="13"/>
  <c r="K131" i="13"/>
  <c r="J131" i="13"/>
  <c r="K134" i="12"/>
  <c r="J134" i="12"/>
  <c r="M83" i="12"/>
  <c r="N63" i="12"/>
  <c r="M63" i="12"/>
  <c r="L131" i="13"/>
  <c r="I147" i="13"/>
  <c r="O147" i="13"/>
  <c r="P147" i="13" s="1"/>
  <c r="J121" i="13"/>
  <c r="D137" i="13"/>
  <c r="H137" i="13" s="1"/>
  <c r="L137" i="13" s="1"/>
  <c r="M144" i="13"/>
  <c r="N144" i="13"/>
  <c r="K69" i="13"/>
  <c r="J63" i="13"/>
  <c r="K63" i="13"/>
  <c r="K144" i="13"/>
  <c r="J144" i="13"/>
  <c r="O137" i="13"/>
  <c r="P137" i="13" s="1"/>
  <c r="N53" i="13"/>
  <c r="M53" i="13"/>
  <c r="N134" i="13"/>
  <c r="M134" i="13"/>
  <c r="L113" i="12"/>
  <c r="H70" i="12"/>
  <c r="L69" i="12" s="1"/>
  <c r="J69" i="12"/>
  <c r="K69" i="12"/>
  <c r="K144" i="12"/>
  <c r="J144" i="12"/>
  <c r="O147" i="12"/>
  <c r="P147" i="12" s="1"/>
  <c r="K134" i="13"/>
  <c r="J134" i="13"/>
  <c r="N144" i="12"/>
  <c r="M144" i="12"/>
  <c r="J141" i="13"/>
  <c r="K141" i="13"/>
  <c r="J69" i="13"/>
  <c r="F129" i="12"/>
  <c r="D127" i="12"/>
  <c r="G127" i="12"/>
  <c r="H128" i="13"/>
  <c r="D127" i="13"/>
  <c r="H127" i="13" s="1"/>
  <c r="G127" i="13"/>
  <c r="K121" i="12"/>
  <c r="J121" i="12"/>
  <c r="K124" i="12"/>
  <c r="J124" i="12"/>
  <c r="N121" i="12"/>
  <c r="M121" i="12"/>
  <c r="H124" i="12"/>
  <c r="L124" i="12" s="1"/>
  <c r="N80" i="12"/>
  <c r="M80" i="12"/>
  <c r="N80" i="13"/>
  <c r="M80" i="13"/>
  <c r="L83" i="13"/>
  <c r="J83" i="13"/>
  <c r="K83" i="13"/>
  <c r="L121" i="13"/>
  <c r="M121" i="13" s="1"/>
  <c r="N90" i="12"/>
  <c r="M90" i="12"/>
  <c r="L103" i="13"/>
  <c r="N100" i="12"/>
  <c r="M100" i="12"/>
  <c r="M103" i="12"/>
  <c r="N103" i="12"/>
  <c r="H124" i="13"/>
  <c r="L124" i="13" s="1"/>
  <c r="N113" i="13"/>
  <c r="M113" i="13"/>
  <c r="N49" i="13"/>
  <c r="M49" i="13"/>
  <c r="N43" i="12"/>
  <c r="M43" i="12"/>
  <c r="H50" i="12"/>
  <c r="L49" i="12" s="1"/>
  <c r="K49" i="12"/>
  <c r="J49" i="12"/>
  <c r="J49" i="13"/>
  <c r="K49" i="13"/>
  <c r="D51" i="13"/>
  <c r="D51" i="12"/>
  <c r="H128" i="12"/>
  <c r="J147" i="12" l="1"/>
  <c r="M113" i="12"/>
  <c r="K147" i="12"/>
  <c r="K124" i="13"/>
  <c r="N113" i="12"/>
  <c r="N147" i="13"/>
  <c r="M147" i="12"/>
  <c r="O127" i="12"/>
  <c r="P127" i="12" s="1"/>
  <c r="D129" i="13"/>
  <c r="I127" i="12"/>
  <c r="K127" i="12" s="1"/>
  <c r="O127" i="13"/>
  <c r="P127" i="13" s="1"/>
  <c r="N69" i="12"/>
  <c r="M69" i="12"/>
  <c r="J147" i="13"/>
  <c r="K147" i="13"/>
  <c r="M137" i="12"/>
  <c r="N137" i="12"/>
  <c r="M137" i="13"/>
  <c r="N137" i="13"/>
  <c r="N131" i="13"/>
  <c r="M131" i="13"/>
  <c r="K137" i="13"/>
  <c r="J137" i="13"/>
  <c r="I127" i="13"/>
  <c r="L127" i="13"/>
  <c r="D129" i="12"/>
  <c r="H127" i="12"/>
  <c r="L127" i="12" s="1"/>
  <c r="N121" i="13"/>
  <c r="N124" i="12"/>
  <c r="M124" i="12"/>
  <c r="N83" i="13"/>
  <c r="M83" i="13"/>
  <c r="M103" i="13"/>
  <c r="N103" i="13"/>
  <c r="M124" i="13"/>
  <c r="N124" i="13"/>
  <c r="N49" i="12"/>
  <c r="M49" i="12"/>
  <c r="J127" i="12" l="1"/>
  <c r="N127" i="12"/>
  <c r="M127" i="12"/>
  <c r="M127" i="13"/>
  <c r="N127" i="13"/>
  <c r="K127" i="13"/>
  <c r="J127" i="13"/>
</calcChain>
</file>

<file path=xl/sharedStrings.xml><?xml version="1.0" encoding="utf-8"?>
<sst xmlns="http://schemas.openxmlformats.org/spreadsheetml/2006/main" count="16915" uniqueCount="1068">
  <si>
    <t>ConcussionLikely</t>
  </si>
  <si>
    <t>GameLikely</t>
  </si>
  <si>
    <t>Include_ANY_Practice_Confirmed</t>
  </si>
  <si>
    <t>Include_PreSeason_GamesONLY</t>
  </si>
  <si>
    <t>Include_RegularSeason_GamesONLY</t>
  </si>
  <si>
    <t>Include_PostSeason_GamesONLY</t>
  </si>
  <si>
    <t>Include_AllGames</t>
  </si>
  <si>
    <t>Include_RegularSeason_Games_OR_Practice</t>
  </si>
  <si>
    <t>Include_Regular_or_Post_Season_Game_or_Practice</t>
  </si>
  <si>
    <t>Include_PreSeason_Games_or_Practice</t>
  </si>
  <si>
    <t>Any_Season_Game_or_Practice</t>
  </si>
  <si>
    <t>Altitude_Available</t>
  </si>
  <si>
    <t>YearOccured</t>
  </si>
  <si>
    <t>Type</t>
  </si>
  <si>
    <t>Last Name</t>
  </si>
  <si>
    <t>Team_City</t>
  </si>
  <si>
    <t>Team_Name</t>
  </si>
  <si>
    <t>Team_Type</t>
  </si>
  <si>
    <t>Season</t>
  </si>
  <si>
    <t>Season_Week</t>
  </si>
  <si>
    <t>TotalGameNumber</t>
  </si>
  <si>
    <t>Venue_Team</t>
  </si>
  <si>
    <t>Venue_City</t>
  </si>
  <si>
    <t>Venue_Stadium</t>
  </si>
  <si>
    <t>Venue_Altitude_m</t>
  </si>
  <si>
    <t>Above196Threshold</t>
  </si>
  <si>
    <t>Site</t>
  </si>
  <si>
    <t>Setting</t>
  </si>
  <si>
    <t>Notes1</t>
  </si>
  <si>
    <t>Notes2</t>
  </si>
  <si>
    <t>Head</t>
  </si>
  <si>
    <t>Harewood</t>
  </si>
  <si>
    <t>Baltimore</t>
  </si>
  <si>
    <t>Ravens</t>
  </si>
  <si>
    <t>Animal</t>
  </si>
  <si>
    <t>Postseason</t>
  </si>
  <si>
    <t>N/A</t>
  </si>
  <si>
    <t>UNKNOWN</t>
  </si>
  <si>
    <t>Unknown</t>
  </si>
  <si>
    <t>Appears as head injury on report.  Claims Migraine.  No clear concussion incident. Possible migraines can be from some previous concussions, but not sure when.</t>
  </si>
  <si>
    <t>http://www.baltimoresun.com/sports/ravens/ravens-insider/bal-ramon-harewood-says-migraines-are-behind-him-20121101-story.html</t>
  </si>
  <si>
    <t>Moeaki</t>
  </si>
  <si>
    <t>Kansas City</t>
  </si>
  <si>
    <t>Chiefs</t>
  </si>
  <si>
    <t>Non_Animal</t>
  </si>
  <si>
    <t>Regular Season</t>
  </si>
  <si>
    <t>Skuta</t>
  </si>
  <si>
    <t>Cincinnati</t>
  </si>
  <si>
    <t>Bengals</t>
  </si>
  <si>
    <t>N/A Unknown</t>
  </si>
  <si>
    <t>Practice or Game</t>
  </si>
  <si>
    <t>Last preseason game was away at Indy.  Details on Concussion unknown</t>
  </si>
  <si>
    <t>Fleener</t>
  </si>
  <si>
    <t>Indianapolis</t>
  </si>
  <si>
    <t>Colts</t>
  </si>
  <si>
    <t>Lucas Oil Stadium</t>
  </si>
  <si>
    <t>Home</t>
  </si>
  <si>
    <t>http://forums.colts.com/topic/11251-coby-fleener-ok/</t>
  </si>
  <si>
    <t>http://live57.rotovalue.com/cgi-bin/News?league=26&amp;year=2014&amp;player=4827&amp;skip=80</t>
  </si>
  <si>
    <t>http://www.nfl.com/gamecenter/2012092308/2012/REG3/jaguars@colts?icampaign=GC_schedule_rr#menu=gameinfo%7CcontentId%3A0ap1000000065428&amp;tab=analyze&amp;recap=fullstory&amp;analyze=playbyplay</t>
  </si>
  <si>
    <t>http://www.rotoworld.com/recent/nfl/7418/coby-fleener</t>
  </si>
  <si>
    <t>Concussion</t>
  </si>
  <si>
    <t>Walters</t>
  </si>
  <si>
    <t>Seattle</t>
  </si>
  <si>
    <t>Seahawks</t>
  </si>
  <si>
    <t>http://blog.thenewstribune.com/seahawks/2014/10/24/bryan-walters-out-doug-baldwin-in-for-kickoff-returns-paul-richardson-for-punts-sunday-at-carolina/</t>
  </si>
  <si>
    <t>Bucannon</t>
  </si>
  <si>
    <t>Arizona</t>
  </si>
  <si>
    <t>Cardinals</t>
  </si>
  <si>
    <t>Glendale</t>
  </si>
  <si>
    <t>University of Phoenix Stadium</t>
  </si>
  <si>
    <t>Carolina</t>
  </si>
  <si>
    <t>Panthers</t>
  </si>
  <si>
    <t>Charlotte</t>
  </si>
  <si>
    <t>Bank of America</t>
  </si>
  <si>
    <t>Week 11 injury.  Week 11 game was home.</t>
  </si>
  <si>
    <t>Cooks</t>
  </si>
  <si>
    <t>New Orleans</t>
  </si>
  <si>
    <t>Saints</t>
  </si>
  <si>
    <t>MercedesBenz Superdome</t>
  </si>
  <si>
    <t>Edelman</t>
  </si>
  <si>
    <t>New England</t>
  </si>
  <si>
    <t>Patriots</t>
  </si>
  <si>
    <t>Dolphins</t>
  </si>
  <si>
    <t>Foxboro</t>
  </si>
  <si>
    <t>Gillette Stadium</t>
  </si>
  <si>
    <t>Tennessee</t>
  </si>
  <si>
    <t>Titans</t>
  </si>
  <si>
    <t>Goodson</t>
  </si>
  <si>
    <t>Green Bay</t>
  </si>
  <si>
    <t>Packers</t>
  </si>
  <si>
    <t>Preseason</t>
  </si>
  <si>
    <t>No details</t>
  </si>
  <si>
    <t>Tate</t>
  </si>
  <si>
    <t>Houston</t>
  </si>
  <si>
    <t>Texans</t>
  </si>
  <si>
    <t>No details about concussion available</t>
  </si>
  <si>
    <t>Lattimore</t>
  </si>
  <si>
    <t>New York</t>
  </si>
  <si>
    <t>Jets</t>
  </si>
  <si>
    <t>Listed on Week 6.  Week 5 was Bye.  Week 4 was away against Miami</t>
  </si>
  <si>
    <t>Null</t>
  </si>
  <si>
    <t>St Louis</t>
  </si>
  <si>
    <t>Rams</t>
  </si>
  <si>
    <t>Exclude from Altitude. Team was off previous week due to Bye, and was Away week before.</t>
  </si>
  <si>
    <t>Linkenbach</t>
  </si>
  <si>
    <t>Unclear what caused symptoms.  Previous game was away against Tennessee</t>
  </si>
  <si>
    <t>Miller</t>
  </si>
  <si>
    <t>Tampa Bay</t>
  </si>
  <si>
    <t>Bucs</t>
  </si>
  <si>
    <t>Odd situation.  Was previously listed as having an "illness" and then was out of games.  No strong evidence of concussion.  Seems that a head injury happened, but we don't know when exactly - may have been Week 12?</t>
  </si>
  <si>
    <t>http://www.tampabay.com/blogs/bucs/content/run-stopper-roy-miller-still-out-head-injury</t>
  </si>
  <si>
    <t>Hall</t>
  </si>
  <si>
    <t>Likely sustained during Week 16, but unclear.  Week 16 was Away at Denver.  Week 17 was home vs. Baltimore.</t>
  </si>
  <si>
    <t>Ansah</t>
  </si>
  <si>
    <t>Detroit</t>
  </si>
  <si>
    <t>Lions</t>
  </si>
  <si>
    <t>N/A Practice</t>
  </si>
  <si>
    <t>Ford Field</t>
  </si>
  <si>
    <t>Practice</t>
  </si>
  <si>
    <t>Paul Brown Stadium</t>
  </si>
  <si>
    <t>Fox</t>
  </si>
  <si>
    <t>Miami</t>
  </si>
  <si>
    <t>Miami Gardens</t>
  </si>
  <si>
    <t>Sun Life Stadium</t>
  </si>
  <si>
    <t>Training Camp</t>
  </si>
  <si>
    <t>Martin</t>
  </si>
  <si>
    <t>Cleveland</t>
  </si>
  <si>
    <t>Browns</t>
  </si>
  <si>
    <t>First Energy Stadium</t>
  </si>
  <si>
    <t>Roach</t>
  </si>
  <si>
    <t>Oakland</t>
  </si>
  <si>
    <t>Raiders</t>
  </si>
  <si>
    <t>Oco Stadium</t>
  </si>
  <si>
    <t>Smith</t>
  </si>
  <si>
    <t>Stork</t>
  </si>
  <si>
    <t>Green</t>
  </si>
  <si>
    <t>San Deigo</t>
  </si>
  <si>
    <t>Chargers</t>
  </si>
  <si>
    <t>Qualcomm Stadium</t>
  </si>
  <si>
    <t>A few nights before home opener</t>
  </si>
  <si>
    <t>Fluker</t>
  </si>
  <si>
    <t>Goodwin</t>
  </si>
  <si>
    <t>Buffalo</t>
  </si>
  <si>
    <t>Bills</t>
  </si>
  <si>
    <t>Orchard Park</t>
  </si>
  <si>
    <t>Ralph Wilson Stadium</t>
  </si>
  <si>
    <t>Occurred during practice</t>
  </si>
  <si>
    <t>Fragel</t>
  </si>
  <si>
    <t>Raymond James Stadium</t>
  </si>
  <si>
    <t>Illness then changed</t>
  </si>
  <si>
    <t>Carpenter</t>
  </si>
  <si>
    <t>Century Link Field</t>
  </si>
  <si>
    <t>Andrews</t>
  </si>
  <si>
    <t>Philadelphia</t>
  </si>
  <si>
    <t>Eagles</t>
  </si>
  <si>
    <t>Lincoln Financial Field</t>
  </si>
  <si>
    <t>Fisher</t>
  </si>
  <si>
    <t>Kansas City MO</t>
  </si>
  <si>
    <t>Arrowhead Stadium</t>
  </si>
  <si>
    <t>Lattimer</t>
  </si>
  <si>
    <t>Denver</t>
  </si>
  <si>
    <t>Broncos</t>
  </si>
  <si>
    <t>Sports Authority Field</t>
  </si>
  <si>
    <t>Whitworth</t>
  </si>
  <si>
    <t>Fusco</t>
  </si>
  <si>
    <t>Minnesota</t>
  </si>
  <si>
    <t>Vikings</t>
  </si>
  <si>
    <t>Minneapolis</t>
  </si>
  <si>
    <t xml:space="preserve">HHH Metrodome </t>
  </si>
  <si>
    <t>Happened at home, since game was at home. Determined as concussion on Wednesday.</t>
  </si>
  <si>
    <t>Pittsburgh</t>
  </si>
  <si>
    <t>Steelers</t>
  </si>
  <si>
    <t>Away</t>
  </si>
  <si>
    <t>GAME</t>
  </si>
  <si>
    <t>Duvernay-Tardif</t>
  </si>
  <si>
    <t>Reliant Stadium</t>
  </si>
  <si>
    <t>Uncertainty over how it happened, but appears to be during the game.</t>
  </si>
  <si>
    <t>Graham</t>
  </si>
  <si>
    <t>Harrison</t>
  </si>
  <si>
    <t>Details of concussion are unknown, but game was home.</t>
  </si>
  <si>
    <t>Landry</t>
  </si>
  <si>
    <t>Yes</t>
  </si>
  <si>
    <t>Dallas</t>
  </si>
  <si>
    <t>Cowboys</t>
  </si>
  <si>
    <t>Arlington</t>
  </si>
  <si>
    <t>ATT Stadium</t>
  </si>
  <si>
    <t>McNary</t>
  </si>
  <si>
    <t>Collts</t>
  </si>
  <si>
    <t>Mincey</t>
  </si>
  <si>
    <t>Gradkowski</t>
  </si>
  <si>
    <t>Harvin</t>
  </si>
  <si>
    <t>Desir</t>
  </si>
  <si>
    <t>Redskins</t>
  </si>
  <si>
    <t>Ghee</t>
  </si>
  <si>
    <t>Falcons</t>
  </si>
  <si>
    <t>Atlanta</t>
  </si>
  <si>
    <t>Georgia Dome</t>
  </si>
  <si>
    <t>Collie</t>
  </si>
  <si>
    <t>Heinz Field</t>
  </si>
  <si>
    <t>Considine</t>
  </si>
  <si>
    <t>MT Bank Stadium</t>
  </si>
  <si>
    <t>Also had a concussion in Pre3 vs. Jacksonville, but reported lingering symptoms from first one.  Rule this as one oncussion.</t>
  </si>
  <si>
    <t>Griffin</t>
  </si>
  <si>
    <t>Washington</t>
  </si>
  <si>
    <t>Landover MD</t>
  </si>
  <si>
    <t>FedEx Field</t>
  </si>
  <si>
    <t>Hopkins</t>
  </si>
  <si>
    <t>Kerley</t>
  </si>
  <si>
    <t>East Rutherford NJ</t>
  </si>
  <si>
    <t>MetLife Stadium</t>
  </si>
  <si>
    <t>Weeden</t>
  </si>
  <si>
    <t>49ers</t>
  </si>
  <si>
    <t>Santa Clara CA</t>
  </si>
  <si>
    <t>Levi's Stadium</t>
  </si>
  <si>
    <t>Allen</t>
  </si>
  <si>
    <t>Giants</t>
  </si>
  <si>
    <t>Bush</t>
  </si>
  <si>
    <t>Clausen</t>
  </si>
  <si>
    <t>Chicago</t>
  </si>
  <si>
    <t>Bears</t>
  </si>
  <si>
    <t>Conte</t>
  </si>
  <si>
    <t>Goldman</t>
  </si>
  <si>
    <t>Kirkpatrick</t>
  </si>
  <si>
    <t>Patrick</t>
  </si>
  <si>
    <t>Pierce</t>
  </si>
  <si>
    <t>Sharpton</t>
  </si>
  <si>
    <t>Southward</t>
  </si>
  <si>
    <t>Thompson</t>
  </si>
  <si>
    <t>Angerer</t>
  </si>
  <si>
    <t>Booker</t>
  </si>
  <si>
    <t>Jenkins</t>
  </si>
  <si>
    <t>Lambeau Field</t>
  </si>
  <si>
    <t>Jones</t>
  </si>
  <si>
    <t>http://www.steelersdepot.com/2015/09/steelers-injury-report-week-1-landry-jones-only-player-listed-monday/</t>
  </si>
  <si>
    <t>Norman</t>
  </si>
  <si>
    <t>Appears to be during Week 4 game</t>
  </si>
  <si>
    <t>Price</t>
  </si>
  <si>
    <t>Abraham</t>
  </si>
  <si>
    <t>Ajirotutu</t>
  </si>
  <si>
    <t>Amukamara</t>
  </si>
  <si>
    <t>Bentley</t>
  </si>
  <si>
    <t>Burfict</t>
  </si>
  <si>
    <t>Condo</t>
  </si>
  <si>
    <t>Connolly</t>
  </si>
  <si>
    <t>Nashville</t>
  </si>
  <si>
    <t>LP Field</t>
  </si>
  <si>
    <t>Culliver</t>
  </si>
  <si>
    <t>San Francisco</t>
  </si>
  <si>
    <t>Cyprien</t>
  </si>
  <si>
    <t>Jacksonville</t>
  </si>
  <si>
    <t>Jaguars</t>
  </si>
  <si>
    <t>Fletcher</t>
  </si>
  <si>
    <t>Goodman</t>
  </si>
  <si>
    <t>Jackson</t>
  </si>
  <si>
    <t>St Louis MO</t>
  </si>
  <si>
    <t>Edward Jones Dome</t>
  </si>
  <si>
    <t>Justice</t>
  </si>
  <si>
    <t>Soldier Field</t>
  </si>
  <si>
    <t>Kuechly</t>
  </si>
  <si>
    <t>EverBank Field</t>
  </si>
  <si>
    <t>Lacy</t>
  </si>
  <si>
    <t>Manning</t>
  </si>
  <si>
    <t>Mauldin</t>
  </si>
  <si>
    <t>McCown</t>
  </si>
  <si>
    <t>Monroe</t>
  </si>
  <si>
    <t>Revis</t>
  </si>
  <si>
    <t>Sensabaug</t>
  </si>
  <si>
    <t>Sims</t>
  </si>
  <si>
    <t>Spaight</t>
  </si>
  <si>
    <t>Boss</t>
  </si>
  <si>
    <t>Dobbs</t>
  </si>
  <si>
    <t>Francies</t>
  </si>
  <si>
    <t>Hixon</t>
  </si>
  <si>
    <t>McClain</t>
  </si>
  <si>
    <t>Meriweather</t>
  </si>
  <si>
    <t>Randle</t>
  </si>
  <si>
    <t>Ratliff</t>
  </si>
  <si>
    <t>Reid</t>
  </si>
  <si>
    <t>Rodgers-Cromartie</t>
  </si>
  <si>
    <t>Wilson</t>
  </si>
  <si>
    <t>Winn</t>
  </si>
  <si>
    <t>Wright</t>
  </si>
  <si>
    <t>Blackmon</t>
  </si>
  <si>
    <t>Burton</t>
  </si>
  <si>
    <t>Bushrod</t>
  </si>
  <si>
    <t>Cumberland</t>
  </si>
  <si>
    <t>Dunlap</t>
  </si>
  <si>
    <t>Finley</t>
  </si>
  <si>
    <t>Heyward-Bey</t>
  </si>
  <si>
    <t>Irving</t>
  </si>
  <si>
    <t>Lamur</t>
  </si>
  <si>
    <t>Lowery</t>
  </si>
  <si>
    <t>Myers</t>
  </si>
  <si>
    <t>Porter</t>
  </si>
  <si>
    <t>Pryor</t>
  </si>
  <si>
    <t>Rhodes</t>
  </si>
  <si>
    <t>Rutland</t>
  </si>
  <si>
    <t>Tamme</t>
  </si>
  <si>
    <t>Varga</t>
  </si>
  <si>
    <t>Ventrone</t>
  </si>
  <si>
    <t>Candlestick Park</t>
  </si>
  <si>
    <t>Armstear</t>
  </si>
  <si>
    <t>Autry</t>
  </si>
  <si>
    <t>Barden</t>
  </si>
  <si>
    <t>Bell</t>
  </si>
  <si>
    <t>Chandler</t>
  </si>
  <si>
    <t>Conrath</t>
  </si>
  <si>
    <t>Unclear when it happened.  Game was a home game</t>
  </si>
  <si>
    <t>Cribbs</t>
  </si>
  <si>
    <t>Cushing</t>
  </si>
  <si>
    <t>Flowers</t>
  </si>
  <si>
    <t>Floyd</t>
  </si>
  <si>
    <t>Gratz</t>
  </si>
  <si>
    <t>Hill</t>
  </si>
  <si>
    <t>Hosley</t>
  </si>
  <si>
    <t>Klein</t>
  </si>
  <si>
    <t>http://www.heraldonline.com/sports/nfl/carolina-panthers/article39327846.html</t>
  </si>
  <si>
    <t>Lee</t>
  </si>
  <si>
    <t>Liuget</t>
  </si>
  <si>
    <t>Lotulelei</t>
  </si>
  <si>
    <t>Unclear when concussion happened.  Game was away.  Seems to have happened during game</t>
  </si>
  <si>
    <t>Mathis</t>
  </si>
  <si>
    <t>Patton</t>
  </si>
  <si>
    <t>Paul</t>
  </si>
  <si>
    <t>Reed</t>
  </si>
  <si>
    <t>It occurred during the warmup, but nontheless that is an exposure</t>
  </si>
  <si>
    <t>Selvie</t>
  </si>
  <si>
    <t xml:space="preserve">Thompson </t>
  </si>
  <si>
    <t>Wreh-Wilson</t>
  </si>
  <si>
    <t>Beason</t>
  </si>
  <si>
    <t>Brooking</t>
  </si>
  <si>
    <t>Cassel</t>
  </si>
  <si>
    <t>Fasano</t>
  </si>
  <si>
    <t>Haden</t>
  </si>
  <si>
    <t>Mathews</t>
  </si>
  <si>
    <t>Ogbonnaya</t>
  </si>
  <si>
    <t>Riddick</t>
  </si>
  <si>
    <t>Scheffler</t>
  </si>
  <si>
    <t>Sensabaur</t>
  </si>
  <si>
    <t>Snelling</t>
  </si>
  <si>
    <t>Stanton</t>
  </si>
  <si>
    <t>Swann</t>
  </si>
  <si>
    <t>Walker</t>
  </si>
  <si>
    <t>Waller</t>
  </si>
  <si>
    <t>Watt</t>
  </si>
  <si>
    <t>Wendell</t>
  </si>
  <si>
    <t>http://www.csnmidatlantic.com/redskinsblog/trent-williams-nfls-concussion-protocol</t>
  </si>
  <si>
    <t>Amendola</t>
  </si>
  <si>
    <t>Amerson</t>
  </si>
  <si>
    <t>Benjamin</t>
  </si>
  <si>
    <t>Brisiel</t>
  </si>
  <si>
    <t>Caldwell</t>
  </si>
  <si>
    <t>Connoly</t>
  </si>
  <si>
    <t>DeVito</t>
  </si>
  <si>
    <t>Henderson</t>
  </si>
  <si>
    <t>Iupati</t>
  </si>
  <si>
    <t>Lacey</t>
  </si>
  <si>
    <t>Maclin</t>
  </si>
  <si>
    <t>McKinney</t>
  </si>
  <si>
    <t>Pugh</t>
  </si>
  <si>
    <t>Sanders</t>
  </si>
  <si>
    <t>Skrine</t>
  </si>
  <si>
    <t>Staley</t>
  </si>
  <si>
    <t>Wade</t>
  </si>
  <si>
    <t>White</t>
  </si>
  <si>
    <t>Bolden</t>
  </si>
  <si>
    <t>Bunkley</t>
  </si>
  <si>
    <t>Carlson</t>
  </si>
  <si>
    <t>Doughty</t>
  </si>
  <si>
    <t>Ellison</t>
  </si>
  <si>
    <t>Fluellen</t>
  </si>
  <si>
    <t>Unclear of when injury occurred, but game was at home</t>
  </si>
  <si>
    <t>Foles</t>
  </si>
  <si>
    <t>Gallick</t>
  </si>
  <si>
    <t>Gilbert</t>
  </si>
  <si>
    <t>Hawkins</t>
  </si>
  <si>
    <t>McDonald</t>
  </si>
  <si>
    <t>Unclear when it happened, but previous game was at home.  Didn't practice on Wednesday</t>
  </si>
  <si>
    <t>Owusu</t>
  </si>
  <si>
    <t>Spievey</t>
  </si>
  <si>
    <t>Stevens</t>
  </si>
  <si>
    <t>Sullivan</t>
  </si>
  <si>
    <t>Tandy</t>
  </si>
  <si>
    <t>Tarpley</t>
  </si>
  <si>
    <t>Wembley Stadium UK</t>
  </si>
  <si>
    <t>London</t>
  </si>
  <si>
    <t>Wembley Stadium</t>
  </si>
  <si>
    <t>SPECIAL</t>
  </si>
  <si>
    <t>Waddle</t>
  </si>
  <si>
    <t>Acker</t>
  </si>
  <si>
    <t>Addae</t>
  </si>
  <si>
    <t>Arrington</t>
  </si>
  <si>
    <t>Barrow</t>
  </si>
  <si>
    <t>Callahan</t>
  </si>
  <si>
    <t>Cameron</t>
  </si>
  <si>
    <t>Celek</t>
  </si>
  <si>
    <t>Clark</t>
  </si>
  <si>
    <t>Drummond</t>
  </si>
  <si>
    <t>Eachus</t>
  </si>
  <si>
    <t>Hartline</t>
  </si>
  <si>
    <t>Jefferson</t>
  </si>
  <si>
    <t>Joeckel</t>
  </si>
  <si>
    <t>Unclear how concussion happened, but occurred against Carolina</t>
  </si>
  <si>
    <t>http://www.seahawks.com/news/2014/11/05/12-takeaways-pete-carroll-updating-seahawks-injury-situation</t>
  </si>
  <si>
    <t>Kilgore</t>
  </si>
  <si>
    <t>LaFell</t>
  </si>
  <si>
    <t>Maualanga</t>
  </si>
  <si>
    <t>Mitchell</t>
  </si>
  <si>
    <t>Peterson</t>
  </si>
  <si>
    <t>Rackley</t>
  </si>
  <si>
    <t>Richardson</t>
  </si>
  <si>
    <t>Rolle</t>
  </si>
  <si>
    <t>Slay</t>
  </si>
  <si>
    <t>Vaccaro</t>
  </si>
  <si>
    <t>Velasco</t>
  </si>
  <si>
    <t>Whitner</t>
  </si>
  <si>
    <t>Worthy</t>
  </si>
  <si>
    <t>Arenas</t>
  </si>
  <si>
    <t>Bademosi</t>
  </si>
  <si>
    <t>Bridgewater</t>
  </si>
  <si>
    <t>Bryant</t>
  </si>
  <si>
    <t>Carroll</t>
  </si>
  <si>
    <t>Emanuel</t>
  </si>
  <si>
    <t>Hayward</t>
  </si>
  <si>
    <t>Joseph</t>
  </si>
  <si>
    <t>Lang</t>
  </si>
  <si>
    <t>Loadholt</t>
  </si>
  <si>
    <t>McDougald</t>
  </si>
  <si>
    <t>Moss</t>
  </si>
  <si>
    <t>Murray</t>
  </si>
  <si>
    <t>Newman</t>
  </si>
  <si>
    <t>Schofield</t>
  </si>
  <si>
    <t>Soliai</t>
  </si>
  <si>
    <t>Sproles</t>
  </si>
  <si>
    <t>Tolbert</t>
  </si>
  <si>
    <t>Unger</t>
  </si>
  <si>
    <t>Vollmer</t>
  </si>
  <si>
    <t>Baker</t>
  </si>
  <si>
    <t>Baldwin</t>
  </si>
  <si>
    <t>Barnes</t>
  </si>
  <si>
    <t>Bowers</t>
  </si>
  <si>
    <t>Bradford</t>
  </si>
  <si>
    <t>Cutler</t>
  </si>
  <si>
    <t>Gabriel</t>
  </si>
  <si>
    <t>Giordano</t>
  </si>
  <si>
    <t>Gipson</t>
  </si>
  <si>
    <t>Hillis</t>
  </si>
  <si>
    <t>Hoyer</t>
  </si>
  <si>
    <t>Lawson</t>
  </si>
  <si>
    <t>McClellin</t>
  </si>
  <si>
    <t>Posluszny</t>
  </si>
  <si>
    <t>Vick</t>
  </si>
  <si>
    <t>Watson</t>
  </si>
  <si>
    <t>Asiata</t>
  </si>
  <si>
    <t>Avery</t>
  </si>
  <si>
    <t>Bethel</t>
  </si>
  <si>
    <t>Bouye</t>
  </si>
  <si>
    <t>Carey</t>
  </si>
  <si>
    <t>Easley</t>
  </si>
  <si>
    <t>Ertz</t>
  </si>
  <si>
    <t>Florence</t>
  </si>
  <si>
    <t>Freeman</t>
  </si>
  <si>
    <t>Havili</t>
  </si>
  <si>
    <t>Hunter</t>
  </si>
  <si>
    <t>Jansen</t>
  </si>
  <si>
    <t>Kearse</t>
  </si>
  <si>
    <t>Keenum</t>
  </si>
  <si>
    <t>Lauvao</t>
  </si>
  <si>
    <t>Lissemore</t>
  </si>
  <si>
    <t>Mack</t>
  </si>
  <si>
    <t>McCoy</t>
  </si>
  <si>
    <t>Middleton</t>
  </si>
  <si>
    <t>Ogletree</t>
  </si>
  <si>
    <t>Perprah</t>
  </si>
  <si>
    <t>Pitta</t>
  </si>
  <si>
    <t>Redman</t>
  </si>
  <si>
    <t>Steltz</t>
  </si>
  <si>
    <t>Thomas</t>
  </si>
  <si>
    <t>Tobin</t>
  </si>
  <si>
    <t>Toler</t>
  </si>
  <si>
    <t>Underwood</t>
  </si>
  <si>
    <t>Abdullah</t>
  </si>
  <si>
    <t>Abdul-quddus</t>
  </si>
  <si>
    <t>Aiken</t>
  </si>
  <si>
    <t>Amaro</t>
  </si>
  <si>
    <t>Bates</t>
  </si>
  <si>
    <t>Listed as concussion.  Didn't practice that Wednesday because of "illness"</t>
  </si>
  <si>
    <t>Biggers</t>
  </si>
  <si>
    <t>Bostick</t>
  </si>
  <si>
    <t>Byrd</t>
  </si>
  <si>
    <t>Campbell</t>
  </si>
  <si>
    <t>Carter</t>
  </si>
  <si>
    <t>Evans</t>
  </si>
  <si>
    <t>Franklin</t>
  </si>
  <si>
    <t>Gates</t>
  </si>
  <si>
    <t>Hatcher</t>
  </si>
  <si>
    <t>Hemmingway</t>
  </si>
  <si>
    <t>Hester</t>
  </si>
  <si>
    <t>Huff</t>
  </si>
  <si>
    <t>Hurns</t>
  </si>
  <si>
    <t>Leonhardt</t>
  </si>
  <si>
    <t>Marshall</t>
  </si>
  <si>
    <t>McBath</t>
  </si>
  <si>
    <t>McCarthy</t>
  </si>
  <si>
    <t>McCluster</t>
  </si>
  <si>
    <t>Frontline report lists Walker details rather than McCluster</t>
  </si>
  <si>
    <t>Morse</t>
  </si>
  <si>
    <t>Palmer</t>
  </si>
  <si>
    <t>Rivera</t>
  </si>
  <si>
    <t>Roethlisberger</t>
  </si>
  <si>
    <t>Rudolph</t>
  </si>
  <si>
    <t>Schilens</t>
  </si>
  <si>
    <t>Shazier</t>
  </si>
  <si>
    <t>Slater</t>
  </si>
  <si>
    <t>Stacy</t>
  </si>
  <si>
    <t>Stocker</t>
  </si>
  <si>
    <t>Stuckey</t>
  </si>
  <si>
    <t>Tevaseu</t>
  </si>
  <si>
    <t>Tukuafu</t>
  </si>
  <si>
    <t>Warford</t>
  </si>
  <si>
    <t>Webb</t>
  </si>
  <si>
    <t>Weddle</t>
  </si>
  <si>
    <t>Young</t>
  </si>
  <si>
    <t>Adams</t>
  </si>
  <si>
    <t>Bailey</t>
  </si>
  <si>
    <t>Bennett</t>
  </si>
  <si>
    <t>Brewer</t>
  </si>
  <si>
    <t>On website, video shows 49ers hit from 2012</t>
  </si>
  <si>
    <t>Gay</t>
  </si>
  <si>
    <t>Gholston</t>
  </si>
  <si>
    <t>Herzlich</t>
  </si>
  <si>
    <t>Jennings</t>
  </si>
  <si>
    <t>Jerry</t>
  </si>
  <si>
    <t>Kendricks</t>
  </si>
  <si>
    <t>Long</t>
  </si>
  <si>
    <t>Lynch</t>
  </si>
  <si>
    <t>Maehl</t>
  </si>
  <si>
    <t>Minnifield</t>
  </si>
  <si>
    <t>Ponder</t>
  </si>
  <si>
    <t>Reitz</t>
  </si>
  <si>
    <t>Rice</t>
  </si>
  <si>
    <t>Shields</t>
  </si>
  <si>
    <t>Shorts</t>
  </si>
  <si>
    <t>Trevathan</t>
  </si>
  <si>
    <t>Claibrone</t>
  </si>
  <si>
    <t>Crichton</t>
  </si>
  <si>
    <t>Dahl</t>
  </si>
  <si>
    <t>David</t>
  </si>
  <si>
    <t>DeCoud</t>
  </si>
  <si>
    <t>Doucet</t>
  </si>
  <si>
    <t>Eifert</t>
  </si>
  <si>
    <t>Gaskins</t>
  </si>
  <si>
    <t>Golden</t>
  </si>
  <si>
    <t>Iloka</t>
  </si>
  <si>
    <t>Kasa</t>
  </si>
  <si>
    <t>Levine</t>
  </si>
  <si>
    <t>Livings</t>
  </si>
  <si>
    <t>McCain</t>
  </si>
  <si>
    <t>McGahee</t>
  </si>
  <si>
    <t>McManis</t>
  </si>
  <si>
    <t>Prosinski</t>
  </si>
  <si>
    <t>Reilly</t>
  </si>
  <si>
    <t>Solder</t>
  </si>
  <si>
    <t>Stafford</t>
  </si>
  <si>
    <t>Welker</t>
  </si>
  <si>
    <t>Winston</t>
  </si>
  <si>
    <t>Boykin</t>
  </si>
  <si>
    <t>Bulaga</t>
  </si>
  <si>
    <t>http://chronicle.northcoastnow.com/2014/11/21/browns-te-jordan-cameron-returns-practice-ruled-sundays-game-atlanta/</t>
  </si>
  <si>
    <t>http://sportsinjurypredictor.com/injury-predictor/player/24889</t>
  </si>
  <si>
    <t>Fitzgerald</t>
  </si>
  <si>
    <t>Gore</t>
  </si>
  <si>
    <t>Love</t>
  </si>
  <si>
    <t>Mohamed</t>
  </si>
  <si>
    <t>Polumbus</t>
  </si>
  <si>
    <t>Quin</t>
  </si>
  <si>
    <t>Rowe</t>
  </si>
  <si>
    <t>Sweezy</t>
  </si>
  <si>
    <t>Taylor</t>
  </si>
  <si>
    <t>Barron</t>
  </si>
  <si>
    <t>Bowe</t>
  </si>
  <si>
    <t>Brown</t>
  </si>
  <si>
    <t>Cole</t>
  </si>
  <si>
    <t>Coleman</t>
  </si>
  <si>
    <t>Cox</t>
  </si>
  <si>
    <t>Davis</t>
  </si>
  <si>
    <t>Fairley</t>
  </si>
  <si>
    <t>Gilmore</t>
  </si>
  <si>
    <t>Greer</t>
  </si>
  <si>
    <t>Lankster</t>
  </si>
  <si>
    <t>Lewan</t>
  </si>
  <si>
    <t>Manziel</t>
  </si>
  <si>
    <t>McCourty</t>
  </si>
  <si>
    <t>Moore</t>
  </si>
  <si>
    <t>Newhouse</t>
  </si>
  <si>
    <t>Nwaneri</t>
  </si>
  <si>
    <t>Peat</t>
  </si>
  <si>
    <t>Pinkson</t>
  </si>
  <si>
    <t>Raji</t>
  </si>
  <si>
    <t>Rodgers</t>
  </si>
  <si>
    <t>Sitton</t>
  </si>
  <si>
    <t>Street</t>
  </si>
  <si>
    <t>Vallos</t>
  </si>
  <si>
    <t>Weems</t>
  </si>
  <si>
    <t>Westbrook</t>
  </si>
  <si>
    <t>Wilkerson</t>
  </si>
  <si>
    <t>Bajema</t>
  </si>
  <si>
    <t>Bruton</t>
  </si>
  <si>
    <t>Ford</t>
  </si>
  <si>
    <t>Gilberry</t>
  </si>
  <si>
    <t>Ihenacho</t>
  </si>
  <si>
    <t>Peerman</t>
  </si>
  <si>
    <t>Sanzenbacher</t>
  </si>
  <si>
    <t>Total</t>
  </si>
  <si>
    <t xml:space="preserve">Greenbay </t>
  </si>
  <si>
    <t>KC</t>
  </si>
  <si>
    <t>San Diego</t>
  </si>
  <si>
    <t>Buccaneers</t>
  </si>
  <si>
    <t>Washingto</t>
  </si>
  <si>
    <t>Non Animal</t>
  </si>
  <si>
    <t>Injury_Type</t>
  </si>
  <si>
    <t>Weeks 1-16 Games</t>
  </si>
  <si>
    <t>N.A</t>
  </si>
  <si>
    <t>Total (Concussion / Head / Unlisted)</t>
  </si>
  <si>
    <t>Count</t>
  </si>
  <si>
    <t>Non-Animal</t>
  </si>
  <si>
    <t>No</t>
  </si>
  <si>
    <t>All</t>
  </si>
  <si>
    <t>Altitude</t>
  </si>
  <si>
    <t>Odds Ratio</t>
  </si>
  <si>
    <t>Combined</t>
  </si>
  <si>
    <t>2014-15</t>
  </si>
  <si>
    <t>2015-16</t>
  </si>
  <si>
    <t>Weeks 1-16</t>
  </si>
  <si>
    <t>NonAnimal</t>
  </si>
  <si>
    <t>Home Stadium is Altitude&gt;=196m</t>
  </si>
  <si>
    <t>Total Games</t>
  </si>
  <si>
    <t>&lt;196m</t>
  </si>
  <si>
    <t>2013-14</t>
  </si>
  <si>
    <t>2012-13</t>
  </si>
  <si>
    <t>Team-Games</t>
  </si>
  <si>
    <t>Athlete-Exposures</t>
  </si>
  <si>
    <t>TOTAL 2012-13 through 2015-16</t>
  </si>
  <si>
    <t>2015_16 Season (Weeks 1-16)</t>
  </si>
  <si>
    <t>2014-15 Season (Weeks 1-16)</t>
  </si>
  <si>
    <t>2013-14 Season (Weeks 1-16)</t>
  </si>
  <si>
    <t>2012-13 Season (Weeks 1-16)</t>
  </si>
  <si>
    <t>Total Athlete-Exposures</t>
  </si>
  <si>
    <t>Season(s)</t>
  </si>
  <si>
    <t>Injury Rate</t>
  </si>
  <si>
    <t>Injury Odds</t>
  </si>
  <si>
    <t>Team Category</t>
  </si>
  <si>
    <t>Absolute Risk Reduction</t>
  </si>
  <si>
    <t>NNT</t>
  </si>
  <si>
    <t>Non-Injury Athlete-Events</t>
  </si>
  <si>
    <t>Injury Athlete-Events</t>
  </si>
  <si>
    <t>RR 95%CI (Lower)</t>
  </si>
  <si>
    <t>RR 95%CI (Upper)</t>
  </si>
  <si>
    <t>OR 95%CI (Lower)</t>
  </si>
  <si>
    <t>OR 95%CI (Upper)</t>
  </si>
  <si>
    <t>Combine</t>
  </si>
  <si>
    <t>2014-15 and 2015-16</t>
  </si>
  <si>
    <t>Total Games*</t>
  </si>
  <si>
    <t>* Note:  Because two teams play in a given game, the total number of games is half the number of exposures.</t>
  </si>
  <si>
    <t>NFL Season</t>
  </si>
  <si>
    <t>Team Name</t>
  </si>
  <si>
    <t>Team City</t>
  </si>
  <si>
    <t>≥196m</t>
  </si>
  <si>
    <r>
      <rPr>
        <sz val="11"/>
        <color theme="1"/>
        <rFont val="Calibri"/>
        <family val="2"/>
      </rPr>
      <t>≥</t>
    </r>
    <r>
      <rPr>
        <sz val="11"/>
        <color theme="1"/>
        <rFont val="Calibri"/>
        <family val="2"/>
        <scheme val="minor"/>
      </rPr>
      <t>196m</t>
    </r>
  </si>
  <si>
    <t>Week 1-16</t>
  </si>
  <si>
    <t>Totals Team-Games</t>
  </si>
  <si>
    <r>
      <rPr>
        <b/>
        <sz val="11"/>
        <color theme="1"/>
        <rFont val="Calibri"/>
        <family val="2"/>
      </rPr>
      <t>≥</t>
    </r>
    <r>
      <rPr>
        <b/>
        <sz val="11"/>
        <color theme="1"/>
        <rFont val="Calibri"/>
        <family val="2"/>
        <scheme val="minor"/>
      </rPr>
      <t>196m</t>
    </r>
  </si>
  <si>
    <t>Week</t>
  </si>
  <si>
    <t>Week 17</t>
  </si>
  <si>
    <t>Regular Season (Weeks 1-17)</t>
  </si>
  <si>
    <t>SUMMARY OF WEEKLY DATA FROM ABOVE</t>
  </si>
  <si>
    <t>Injury Type</t>
  </si>
  <si>
    <t>Summary of Yearly Data from Above</t>
  </si>
  <si>
    <r>
      <t xml:space="preserve">Percent of Team-Games </t>
    </r>
    <r>
      <rPr>
        <b/>
        <sz val="11"/>
        <color theme="1"/>
        <rFont val="Calibri"/>
        <family val="2"/>
      </rPr>
      <t>≥</t>
    </r>
    <r>
      <rPr>
        <b/>
        <sz val="11"/>
        <color theme="1"/>
        <rFont val="Calibri"/>
        <family val="2"/>
        <scheme val="minor"/>
      </rPr>
      <t>196m</t>
    </r>
  </si>
  <si>
    <t>2012-13 and 2013-14</t>
  </si>
  <si>
    <t>(Same seasons as Myer)</t>
  </si>
  <si>
    <t>Relative Risk of Injury</t>
  </si>
  <si>
    <t>All four seasons</t>
  </si>
  <si>
    <t>FirstName</t>
  </si>
  <si>
    <t>Husain</t>
  </si>
  <si>
    <t>Kenneth</t>
  </si>
  <si>
    <t>Jahleel</t>
  </si>
  <si>
    <t>Will</t>
  </si>
  <si>
    <t>Josh</t>
  </si>
  <si>
    <t>Denico</t>
  </si>
  <si>
    <t>Tim</t>
  </si>
  <si>
    <t>Mark</t>
  </si>
  <si>
    <t>Jon</t>
  </si>
  <si>
    <t>Sam</t>
  </si>
  <si>
    <t>Teddy</t>
  </si>
  <si>
    <t>Ahmad</t>
  </si>
  <si>
    <t>Ron</t>
  </si>
  <si>
    <t>Antonio</t>
  </si>
  <si>
    <t>Duane</t>
  </si>
  <si>
    <t>Deone</t>
  </si>
  <si>
    <t>Jermon</t>
  </si>
  <si>
    <t>Bryce</t>
  </si>
  <si>
    <t>Ka'Deem</t>
  </si>
  <si>
    <t>Bruce</t>
  </si>
  <si>
    <t>Garrett</t>
  </si>
  <si>
    <t>Jimmy</t>
  </si>
  <si>
    <t>Trent</t>
  </si>
  <si>
    <t>Justin</t>
  </si>
  <si>
    <t>Brandin</t>
  </si>
  <si>
    <t>Scott</t>
  </si>
  <si>
    <t>Jeff</t>
  </si>
  <si>
    <t>Craig</t>
  </si>
  <si>
    <t>Vernon</t>
  </si>
  <si>
    <t>Vontae</t>
  </si>
  <si>
    <t>Mike</t>
  </si>
  <si>
    <t>Pierre</t>
  </si>
  <si>
    <t>Demarcus</t>
  </si>
  <si>
    <t>Kurtis</t>
  </si>
  <si>
    <t>King</t>
  </si>
  <si>
    <t>Laurent</t>
  </si>
  <si>
    <t>Marcus</t>
  </si>
  <si>
    <t>Tyler</t>
  </si>
  <si>
    <t>Rhett</t>
  </si>
  <si>
    <t>Kyle</t>
  </si>
  <si>
    <t>Zach</t>
  </si>
  <si>
    <t>Nick</t>
  </si>
  <si>
    <t>Anthony</t>
  </si>
  <si>
    <t>Jake</t>
  </si>
  <si>
    <t>Brandon</t>
  </si>
  <si>
    <t>Malcm</t>
  </si>
  <si>
    <t>DJ</t>
  </si>
  <si>
    <t>Dee</t>
  </si>
  <si>
    <t>Jason</t>
  </si>
  <si>
    <t>Orlando</t>
  </si>
  <si>
    <t>Devonta</t>
  </si>
  <si>
    <t>Andy</t>
  </si>
  <si>
    <t>Kendall</t>
  </si>
  <si>
    <t>William</t>
  </si>
  <si>
    <t>Brittan</t>
  </si>
  <si>
    <t>Eddie</t>
  </si>
  <si>
    <t>Corey</t>
  </si>
  <si>
    <t>Ladarius</t>
  </si>
  <si>
    <t>Robert</t>
  </si>
  <si>
    <t>Joe</t>
  </si>
  <si>
    <t>Leon</t>
  </si>
  <si>
    <t>Brian</t>
  </si>
  <si>
    <t>Casey</t>
  </si>
  <si>
    <t>Seantrel</t>
  </si>
  <si>
    <t>DeAndre</t>
  </si>
  <si>
    <t>Andrew</t>
  </si>
  <si>
    <t>DeAndrea</t>
  </si>
  <si>
    <t>Jayron</t>
  </si>
  <si>
    <t>Malik</t>
  </si>
  <si>
    <t>JJ</t>
  </si>
  <si>
    <t>Malcolm</t>
  </si>
  <si>
    <t>John</t>
  </si>
  <si>
    <t>Janoris</t>
  </si>
  <si>
    <t>Duke</t>
  </si>
  <si>
    <t>Tom</t>
  </si>
  <si>
    <t>Trumaine</t>
  </si>
  <si>
    <t>Lance</t>
  </si>
  <si>
    <t>Jeremy</t>
  </si>
  <si>
    <t>AJ</t>
  </si>
  <si>
    <t>Luke</t>
  </si>
  <si>
    <t>Jamari</t>
  </si>
  <si>
    <t>Nevin</t>
  </si>
  <si>
    <t>Sean</t>
  </si>
  <si>
    <t>Aaron</t>
  </si>
  <si>
    <t>Johnny</t>
  </si>
  <si>
    <t>Eric</t>
  </si>
  <si>
    <t>Ryan</t>
  </si>
  <si>
    <t>Rashean</t>
  </si>
  <si>
    <t>Lorenzo</t>
  </si>
  <si>
    <t>Bobby</t>
  </si>
  <si>
    <t>Rolando</t>
  </si>
  <si>
    <t>Shea</t>
  </si>
  <si>
    <t>Vance</t>
  </si>
  <si>
    <t>Bradley</t>
  </si>
  <si>
    <t>Benardrick</t>
  </si>
  <si>
    <t>Sherrick</t>
  </si>
  <si>
    <t>Michael</t>
  </si>
  <si>
    <t>Eugene</t>
  </si>
  <si>
    <t>Marlon</t>
  </si>
  <si>
    <t>Mitch</t>
  </si>
  <si>
    <t>Latavius</t>
  </si>
  <si>
    <t>Terence</t>
  </si>
  <si>
    <t>Chris</t>
  </si>
  <si>
    <t>Quinton</t>
  </si>
  <si>
    <t>Andrus</t>
  </si>
  <si>
    <t>Bernard</t>
  </si>
  <si>
    <t>Sheldon</t>
  </si>
  <si>
    <t>Glover</t>
  </si>
  <si>
    <t>BJ</t>
  </si>
  <si>
    <t>Jordan</t>
  </si>
  <si>
    <t>Darrelle</t>
  </si>
  <si>
    <t>Xavier</t>
  </si>
  <si>
    <t>Trevor</t>
  </si>
  <si>
    <t>Dominique</t>
  </si>
  <si>
    <t>George</t>
  </si>
  <si>
    <t>Dion</t>
  </si>
  <si>
    <t>Buster</t>
  </si>
  <si>
    <t>Darius</t>
  </si>
  <si>
    <t>Andre</t>
  </si>
  <si>
    <t>Martell</t>
  </si>
  <si>
    <t>Bryan</t>
  </si>
  <si>
    <t>Devin</t>
  </si>
  <si>
    <t>Damian</t>
  </si>
  <si>
    <t>JR</t>
  </si>
  <si>
    <t>Jacob</t>
  </si>
  <si>
    <t>Keith</t>
  </si>
  <si>
    <t>Cooper</t>
  </si>
  <si>
    <t>De'Anthony</t>
  </si>
  <si>
    <t>Carlos</t>
  </si>
  <si>
    <t>Danny</t>
  </si>
  <si>
    <t>Sebatian</t>
  </si>
  <si>
    <t>Trevin</t>
  </si>
  <si>
    <t>Tray</t>
  </si>
  <si>
    <t>Darren</t>
  </si>
  <si>
    <t>Larry</t>
  </si>
  <si>
    <t>Ethan</t>
  </si>
  <si>
    <t>Donte</t>
  </si>
  <si>
    <t>Karlos</t>
  </si>
  <si>
    <t>Steve</t>
  </si>
  <si>
    <t>Maxx</t>
  </si>
  <si>
    <t>K'Waun</t>
  </si>
  <si>
    <t>Tramon</t>
  </si>
  <si>
    <t>Glenn</t>
  </si>
  <si>
    <t>Jarius</t>
  </si>
  <si>
    <t>Daniel</t>
  </si>
  <si>
    <t>Kamar</t>
  </si>
  <si>
    <t>Jace</t>
  </si>
  <si>
    <t>Terron</t>
  </si>
  <si>
    <t>Matt</t>
  </si>
  <si>
    <t>Johnson</t>
  </si>
  <si>
    <t>Edwin</t>
  </si>
  <si>
    <t>Lamin</t>
  </si>
  <si>
    <t>Joique</t>
  </si>
  <si>
    <t>Kelvin</t>
  </si>
  <si>
    <t>EJ</t>
  </si>
  <si>
    <t>Omar</t>
  </si>
  <si>
    <t>James</t>
  </si>
  <si>
    <t>Donald</t>
  </si>
  <si>
    <t>Brodrick</t>
  </si>
  <si>
    <t>Vontaze</t>
  </si>
  <si>
    <t>Dan</t>
  </si>
  <si>
    <t>Christopher</t>
  </si>
  <si>
    <t>Johnathan</t>
  </si>
  <si>
    <t>Lavonte</t>
  </si>
  <si>
    <t>Cody</t>
  </si>
  <si>
    <t>Julian</t>
  </si>
  <si>
    <t>Phillip</t>
  </si>
  <si>
    <t>Stephon</t>
  </si>
  <si>
    <t>Tashaun</t>
  </si>
  <si>
    <t>Demetri</t>
  </si>
  <si>
    <t>Marquise</t>
  </si>
  <si>
    <t>Frank</t>
  </si>
  <si>
    <t>Dwayne</t>
  </si>
  <si>
    <t>Virgil</t>
  </si>
  <si>
    <t>Jonotthan</t>
  </si>
  <si>
    <t>Junior</t>
  </si>
  <si>
    <t>Peyton</t>
  </si>
  <si>
    <t>Asa</t>
  </si>
  <si>
    <t>Tony</t>
  </si>
  <si>
    <t>Jeron</t>
  </si>
  <si>
    <t>Terren</t>
  </si>
  <si>
    <t>Adam</t>
  </si>
  <si>
    <t>Emmanuel</t>
  </si>
  <si>
    <t>Shawn</t>
  </si>
  <si>
    <t>Dexter</t>
  </si>
  <si>
    <t>TJ</t>
  </si>
  <si>
    <t>Chase</t>
  </si>
  <si>
    <t>Ashlee</t>
  </si>
  <si>
    <t>Niles</t>
  </si>
  <si>
    <t>Cedric</t>
  </si>
  <si>
    <t>Jay</t>
  </si>
  <si>
    <t>Dane</t>
  </si>
  <si>
    <t>O'Brien</t>
  </si>
  <si>
    <t>Dezmen</t>
  </si>
  <si>
    <t>Daimion</t>
  </si>
  <si>
    <t>Drew</t>
  </si>
  <si>
    <t>Lucas</t>
  </si>
  <si>
    <t>Greg</t>
  </si>
  <si>
    <t>LaAdrian</t>
  </si>
  <si>
    <t>Delanie</t>
  </si>
  <si>
    <t>Menelik</t>
  </si>
  <si>
    <t>Jaquian</t>
  </si>
  <si>
    <t>Blidi</t>
  </si>
  <si>
    <t>Shareece</t>
  </si>
  <si>
    <t>Prince</t>
  </si>
  <si>
    <t>Pat</t>
  </si>
  <si>
    <t>Ezekial</t>
  </si>
  <si>
    <t>Le'Veon</t>
  </si>
  <si>
    <t>Bill</t>
  </si>
  <si>
    <t>Da'Quan</t>
  </si>
  <si>
    <t>Red</t>
  </si>
  <si>
    <t>Stephen</t>
  </si>
  <si>
    <t>Nolan</t>
  </si>
  <si>
    <t>Venon</t>
  </si>
  <si>
    <t>Jermichael</t>
  </si>
  <si>
    <t>Ramon</t>
  </si>
  <si>
    <t>Mason</t>
  </si>
  <si>
    <t>Jerrell</t>
  </si>
  <si>
    <t>Wallace</t>
  </si>
  <si>
    <t>Percy</t>
  </si>
  <si>
    <t>Stanley</t>
  </si>
  <si>
    <t>Rashad</t>
  </si>
  <si>
    <t>Jarvis</t>
  </si>
  <si>
    <t>Arthur</t>
  </si>
  <si>
    <t>NIck</t>
  </si>
  <si>
    <t>Jermaine</t>
  </si>
  <si>
    <t>LaRon</t>
  </si>
  <si>
    <t>Phil</t>
  </si>
  <si>
    <t>Dwight</t>
  </si>
  <si>
    <t>Rey</t>
  </si>
  <si>
    <t>Willis</t>
  </si>
  <si>
    <t>LaMar</t>
  </si>
  <si>
    <t>Christian</t>
  </si>
  <si>
    <t>Tracy</t>
  </si>
  <si>
    <t>Terrelle</t>
  </si>
  <si>
    <t>Theo</t>
  </si>
  <si>
    <t>Mychal</t>
  </si>
  <si>
    <t>Jacquizz</t>
  </si>
  <si>
    <t>Ace</t>
  </si>
  <si>
    <t>Coty</t>
  </si>
  <si>
    <t>Darryl</t>
  </si>
  <si>
    <t>Alex</t>
  </si>
  <si>
    <t>Nate</t>
  </si>
  <si>
    <t>Zac</t>
  </si>
  <si>
    <t>Darrell</t>
  </si>
  <si>
    <t>Ike</t>
  </si>
  <si>
    <t>Deonte</t>
  </si>
  <si>
    <t>Max</t>
  </si>
  <si>
    <t>Kenny</t>
  </si>
  <si>
    <t>Raymond</t>
  </si>
  <si>
    <t>Delaine</t>
  </si>
  <si>
    <t>Wes</t>
  </si>
  <si>
    <t>Melvin</t>
  </si>
  <si>
    <t>Vince</t>
  </si>
  <si>
    <t>Williams</t>
  </si>
  <si>
    <t>Isa</t>
  </si>
  <si>
    <t>Javier</t>
  </si>
  <si>
    <t>Donnie</t>
  </si>
  <si>
    <t>Billy</t>
  </si>
  <si>
    <t>Ramses</t>
  </si>
  <si>
    <t>Earl</t>
  </si>
  <si>
    <t>Kevin</t>
  </si>
  <si>
    <t>Antoine</t>
  </si>
  <si>
    <t>Brent</t>
  </si>
  <si>
    <t>Morris</t>
  </si>
  <si>
    <t>Austin</t>
  </si>
  <si>
    <t>Joshua</t>
  </si>
  <si>
    <t>Early</t>
  </si>
  <si>
    <t>Coby</t>
  </si>
  <si>
    <t>Drayton</t>
  </si>
  <si>
    <t>Coye</t>
  </si>
  <si>
    <t>Clyde</t>
  </si>
  <si>
    <t>Richard</t>
  </si>
  <si>
    <t>Gino</t>
  </si>
  <si>
    <t>Jabari</t>
  </si>
  <si>
    <t>Erin</t>
  </si>
  <si>
    <t>Devery</t>
  </si>
  <si>
    <t>Darrius</t>
  </si>
  <si>
    <t>Domenik</t>
  </si>
  <si>
    <t>Hoomanawanui</t>
  </si>
  <si>
    <t>Lawrence</t>
  </si>
  <si>
    <t>Fred</t>
  </si>
  <si>
    <t>D'Qwell</t>
  </si>
  <si>
    <t>Colin</t>
  </si>
  <si>
    <t>Ellis</t>
  </si>
  <si>
    <t>Elbert</t>
  </si>
  <si>
    <t>Terrell</t>
  </si>
  <si>
    <t>Darcel</t>
  </si>
  <si>
    <t>LaSean</t>
  </si>
  <si>
    <t>Roy</t>
  </si>
  <si>
    <t>Santana</t>
  </si>
  <si>
    <t>Uche</t>
  </si>
  <si>
    <t>Montell</t>
  </si>
  <si>
    <t>Charlie</t>
  </si>
  <si>
    <t>Dennis</t>
  </si>
  <si>
    <t>Bilal</t>
  </si>
  <si>
    <t>Brady</t>
  </si>
  <si>
    <t>Isaac</t>
  </si>
  <si>
    <t>Sidney</t>
  </si>
  <si>
    <t>Barry</t>
  </si>
  <si>
    <t>Adrian</t>
  </si>
  <si>
    <t>Aldrick</t>
  </si>
  <si>
    <t>Dunta</t>
  </si>
  <si>
    <t>Torrey</t>
  </si>
  <si>
    <t>Antrel</t>
  </si>
  <si>
    <t>Chaz</t>
  </si>
  <si>
    <t>Gerald</t>
  </si>
  <si>
    <t>Cecil</t>
  </si>
  <si>
    <t>Erinie</t>
  </si>
  <si>
    <t>Matthew</t>
  </si>
  <si>
    <t>Alex (Tight End)</t>
  </si>
  <si>
    <t>Alex (Quarterback)</t>
  </si>
  <si>
    <t>Amari</t>
  </si>
  <si>
    <t>Ben</t>
  </si>
  <si>
    <t>KJ</t>
  </si>
  <si>
    <t>Tiquan</t>
  </si>
  <si>
    <t>Fernando</t>
  </si>
  <si>
    <t>Reggie</t>
  </si>
  <si>
    <t>Muhammad</t>
  </si>
  <si>
    <t>Jerel</t>
  </si>
  <si>
    <t>Usama</t>
  </si>
  <si>
    <t>Owens</t>
  </si>
  <si>
    <t>Brooks</t>
  </si>
  <si>
    <t>Robinson</t>
  </si>
  <si>
    <t>Gaines</t>
  </si>
  <si>
    <t>Foster</t>
  </si>
  <si>
    <t>Freeeman</t>
  </si>
  <si>
    <t>Powell</t>
  </si>
  <si>
    <t>Quinn</t>
  </si>
  <si>
    <t>Seyi</t>
  </si>
  <si>
    <t>InjuryNumber</t>
  </si>
  <si>
    <t>He had a concusssion, but don't know exactly when it happened</t>
  </si>
  <si>
    <t>Unclear how it happened, but game was at home</t>
  </si>
  <si>
    <t xml:space="preserve">Exclude. Underwent protocol after Wed practice, but game was at home.  Too uncertain.  </t>
  </si>
  <si>
    <t>Exclude from Games. Unclear when concussion ahppened.  Played most of Week 14, but then missed 3 games and didn't appear on injury report until Week 16.  Week 14 game was away at Jax</t>
  </si>
  <si>
    <t>Concussion happened during week 3, but details are unclear.  Week 3 was home game, so whether it happened in practice or game doesn't affect altitude analysis</t>
  </si>
  <si>
    <t>Not specificied as concussion.  Game was at home.  Probably delayed onset.  Defensive end O'Brien Schofield was added to the Seahawks injury report with a head injury entering Week 10, though it's not clear how he was hurt. Schofield played 33 downs for Seattle in Week 9, but he was never removed from the field for an injury, suggesting his symptoms may not have surfaced until after the game.</t>
  </si>
  <si>
    <t>Exclude from Games. "Bryan Walters out because of concussion he got banging his head off the ground following a tumbling try at a reception either in a practice Wednesday or in last weekend’s game at St. Louis."</t>
  </si>
  <si>
    <t>Was a home game, but not sure if it came during game or practice</t>
  </si>
  <si>
    <t>Exlcude from game analysis.  Was a home game, didn't appear on report until Thursday.  Practiced Wednesday</t>
  </si>
  <si>
    <t>Inlcude.  Unclear how he did this, but Week2 game was at home. Didn't practice Wednesday</t>
  </si>
  <si>
    <t xml:space="preserve">Claims he was not feeling well, but still listed as concussion. Team docs put him in the protocol after testing. </t>
  </si>
  <si>
    <t>Include.  Lots of uncertainty, but it sounds very likely he got concussed during game against Atlanta</t>
  </si>
  <si>
    <t>Head injury (new) listed on Wednesday to limit practice. Full practice Thursday.  No further details.  Only played 2 plays in previous game.  No known injury first. One 2013 report does mention 2012 concussion. Unknown details, Bye the week before. Home games weeks 2, 3 and 5.</t>
  </si>
  <si>
    <t>Concussion symtpoms reported on Wednesday - unclear if there were practices on Monday / Tuesday following Sunday game.  One source says home game, the other says practice. Included, since both at home.</t>
  </si>
  <si>
    <t>Notes3</t>
  </si>
  <si>
    <t>Notes4</t>
  </si>
  <si>
    <t>Notes5</t>
  </si>
  <si>
    <t>UniqueCase</t>
  </si>
  <si>
    <t>Opponent_Team_Name</t>
  </si>
  <si>
    <t>Opponent_Team_Type</t>
  </si>
  <si>
    <r>
      <t>Sheets in</t>
    </r>
    <r>
      <rPr>
        <sz val="11"/>
        <color rgb="FFFF0000"/>
        <rFont val="Calibri"/>
        <family val="2"/>
        <scheme val="minor"/>
      </rPr>
      <t xml:space="preserve"> red </t>
    </r>
    <r>
      <rPr>
        <sz val="11"/>
        <color theme="1"/>
        <rFont val="Calibri"/>
        <family val="2"/>
        <scheme val="minor"/>
      </rPr>
      <t>above are the data / results reported in the manuscript.</t>
    </r>
  </si>
  <si>
    <t>Risk analysis for all injuries from Concussion Watch which occured during games during Weeks 1-16 of the NFL regular season.</t>
  </si>
  <si>
    <t>Analysis - Concussion+Head</t>
  </si>
  <si>
    <t>Risk analysis for injuries labeled as "Concussion" during games during Weeks 1-16 of the NFL regular season from the Concussion Watch database. Note, additional statistical analysis performed using MedCalc</t>
  </si>
  <si>
    <t>Analysis - ConcussionONLY</t>
  </si>
  <si>
    <t>The number of injuries in the Concussion Watch database, organized by each week of the NFL regular season, organized by altitude categories</t>
  </si>
  <si>
    <t>Injuries Sum. By Week - Altitud</t>
  </si>
  <si>
    <t>The number of injuries in the Concussion Watch database, organized by each week of the NFL regular season, organized by team logo categories</t>
  </si>
  <si>
    <t>Injuries Sum. By Week -Animal</t>
  </si>
  <si>
    <t>The number of injuries in the Concussion Watch database for Weeks 1-16 of each of the four seasons analyzed</t>
  </si>
  <si>
    <t>Injuries Summarized Year</t>
  </si>
  <si>
    <t>The number of team-game and athlete-exposures for each altitude category for games during Weeks 1-16 of the NFL regular season.</t>
  </si>
  <si>
    <t>Team-Game Exps. Summarized Yr</t>
  </si>
  <si>
    <t>The number of games each team played at each altitude category during Weeks 1-16 of the NFL regular season.</t>
  </si>
  <si>
    <t>"Altitude" Exposure by Team</t>
  </si>
  <si>
    <t>The dataset of all 645 injuries included in the Concussion Watch database.  Beginning in row AA, each column represents a binary variable (0=No, 1=Yes) for meeting various inclusion criteria</t>
  </si>
  <si>
    <t>Complete Frontline Database</t>
  </si>
  <si>
    <t>The dataset of 499 concussion records which was analyzed (first 500 rows), and the 54 other reported injuries (last 54 rows, shaded in grey) in Concussion Watch which occurred in games during Weeks 1-16 games of the NFL regular season</t>
  </si>
  <si>
    <t>Analyzed Frontline Database</t>
  </si>
  <si>
    <t>This sheet.  A brief description of the data that each tab contains.</t>
  </si>
  <si>
    <t>Sheet Legend</t>
  </si>
  <si>
    <t>Description</t>
  </si>
  <si>
    <t>Tab Name</t>
  </si>
  <si>
    <t>Tab Color</t>
  </si>
  <si>
    <t>Week 15 was a 0-15 loss against the Raiders, but Frontline describes this as a 49-23 trailing, and has a video from 2010.  Soemething is wrong, error on the website.</t>
  </si>
  <si>
    <t>Week 15 was a 0-15 loss against the Raiders, but Frontline describes this as a 49-23 trailing, and has a video from 2010.  Error on the website.</t>
  </si>
  <si>
    <t>Concussion+Head</t>
  </si>
  <si>
    <t>Total (including NA)</t>
  </si>
  <si>
    <t>(including NA)</t>
  </si>
  <si>
    <t>Note:  Injuries listed as "NA" or "N/A" or "Null" are not included in any calculations and are therefore greyed out.</t>
  </si>
  <si>
    <t>Note: The yellow highlighted columns are those used for the data analysis of the main manuscript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</si>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</sst>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numFmt numFmtId="165" formatCode="0.0%"/>
    <numFmt numFmtId="166" formatCode="0.0000"/>
    <numFmt numFmtId="167" formatCode="0.000%"/>
  </numFmts>
  <fonts count="19" x14ac:knownFonts="1">
    <font>
      <sz val="11"/>
      <color theme="1"/>
      <name val="Calibri"/>
      <family val="2"/>
      <scheme val="minor"/>
    </font>
    <font>
      <u/>
      <sz val="11"/>
      <color theme="10"/>
      <name val="Calibri"/>
      <family val="2"/>
      <scheme val="minor"/>
    </font>
    <font>
      <sz val="10"/>
      <name val="Arial"/>
      <family val="2"/>
    </font>
    <font>
      <b/>
      <sz val="11"/>
      <color theme="1"/>
      <name val="Calibri"/>
      <family val="2"/>
      <scheme val="minor"/>
    </font>
    <font>
      <b/>
      <sz val="11"/>
      <color indexed="8"/>
      <name val="Calibri"/>
      <family val="2"/>
      <scheme val="minor"/>
    </font>
    <font>
      <b/>
      <sz val="11"/>
      <color theme="1"/>
      <name val="Calibri"/>
      <family val="2"/>
    </font>
    <font>
      <sz val="11"/>
      <color theme="1"/>
      <name val="Calibri"/>
      <family val="2"/>
    </font>
    <font>
      <sz val="10"/>
      <color indexed="8"/>
      <name val="Arial"/>
      <family val="2"/>
    </font>
    <font>
      <sz val="10"/>
      <color theme="1"/>
      <name val="Arial"/>
      <family val="2"/>
    </font>
    <font>
      <b/>
      <sz val="10"/>
      <color indexed="8"/>
      <name val="Arial"/>
      <family val="2"/>
    </font>
    <font>
      <b/>
      <sz val="10"/>
      <name val="Arial"/>
      <family val="2"/>
    </font>
    <font>
      <b/>
      <sz val="10"/>
      <color theme="1"/>
      <name val="Arial"/>
      <family val="2"/>
    </font>
    <font>
      <b/>
      <sz val="14"/>
      <color theme="1"/>
      <name val="Arial"/>
      <family val="2"/>
    </font>
    <font>
      <b/>
      <sz val="14"/>
      <color indexed="8"/>
      <name val="Arial"/>
      <family val="2"/>
    </font>
    <font>
      <sz val="11"/>
      <color indexed="8"/>
      <name val="Arial"/>
      <family val="2"/>
    </font>
    <font>
      <sz val="11"/>
      <color theme="1"/>
      <name val="Arial"/>
      <family val="2"/>
    </font>
    <font>
      <b/>
      <sz val="11"/>
      <color indexed="8"/>
      <name val="Arial"/>
      <family val="2"/>
    </font>
    <font>
      <b/>
      <sz val="11"/>
      <color theme="1"/>
      <name val="Arial"/>
      <family val="2"/>
    </font>
    <font>
      <sz val="11"/>
      <color rgb="FFFF0000"/>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499984740745262"/>
        <bgColor indexed="64"/>
      </patternFill>
    </fill>
    <fill>
      <patternFill patternType="solid">
        <fgColor rgb="FF92D050"/>
        <bgColor indexed="64"/>
      </patternFill>
    </fill>
    <fill>
      <patternFill patternType="solid">
        <fgColor theme="4" tint="0.59999389629810485"/>
        <bgColor indexed="64"/>
      </patternFill>
    </fill>
    <fill>
      <patternFill patternType="solid">
        <fgColor rgb="FF66FFFF"/>
        <bgColor indexed="64"/>
      </patternFill>
    </fill>
    <fill>
      <patternFill patternType="solid">
        <fgColor theme="5"/>
        <bgColor indexed="64"/>
      </patternFill>
    </fill>
    <fill>
      <patternFill patternType="solid">
        <fgColor rgb="FFFFCCFF"/>
        <bgColor indexed="64"/>
      </patternFill>
    </fill>
    <fill>
      <patternFill patternType="solid">
        <fgColor theme="5" tint="0.59999389629810485"/>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1" fillId="0" borderId="0" applyNumberFormat="0" applyFill="0" applyBorder="0" applyAlignment="0" applyProtection="0"/>
    <xf numFmtId="0" fontId="2" fillId="0" borderId="0"/>
    <xf numFmtId="0" fontId="2" fillId="0" borderId="0"/>
  </cellStyleXfs>
  <cellXfs count="370">
    <xf numFmtId="0" fontId="0" fillId="0" borderId="0" xfId="0"/>
    <xf numFmtId="0" fontId="0" fillId="0" borderId="0" xfId="0" applyFill="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1" fillId="0" borderId="0" xfId="1" applyFill="1"/>
    <xf numFmtId="0" fontId="0" fillId="0" borderId="0" xfId="0" applyBorder="1"/>
    <xf numFmtId="0" fontId="0" fillId="2" borderId="0" xfId="0" applyFill="1" applyBorder="1"/>
    <xf numFmtId="0" fontId="0" fillId="0" borderId="0" xfId="0" applyFill="1" applyBorder="1"/>
    <xf numFmtId="0" fontId="0" fillId="4" borderId="7" xfId="0" applyFill="1" applyBorder="1"/>
    <xf numFmtId="0" fontId="0" fillId="4" borderId="11" xfId="0" applyFill="1" applyBorder="1"/>
    <xf numFmtId="0" fontId="0" fillId="3" borderId="7" xfId="0" applyFill="1" applyBorder="1"/>
    <xf numFmtId="0" fontId="0" fillId="3" borderId="11" xfId="0" applyFill="1" applyBorder="1"/>
    <xf numFmtId="0" fontId="3" fillId="8" borderId="0" xfId="0" applyFont="1" applyFill="1"/>
    <xf numFmtId="0" fontId="3" fillId="8" borderId="6" xfId="0" applyFont="1" applyFill="1" applyBorder="1"/>
    <xf numFmtId="165" fontId="0" fillId="0" borderId="0" xfId="0" applyNumberFormat="1"/>
    <xf numFmtId="165" fontId="0" fillId="2" borderId="13" xfId="0" applyNumberFormat="1" applyFill="1" applyBorder="1"/>
    <xf numFmtId="0" fontId="0" fillId="9" borderId="0" xfId="0" applyFill="1"/>
    <xf numFmtId="0" fontId="0" fillId="9" borderId="7" xfId="0" applyFill="1" applyBorder="1"/>
    <xf numFmtId="0" fontId="0" fillId="9" borderId="0" xfId="0" applyFill="1" applyBorder="1"/>
    <xf numFmtId="0" fontId="0" fillId="9" borderId="11" xfId="0" applyFill="1" applyBorder="1"/>
    <xf numFmtId="165" fontId="0" fillId="9" borderId="13" xfId="0" applyNumberFormat="1" applyFill="1" applyBorder="1"/>
    <xf numFmtId="0" fontId="0" fillId="7" borderId="0" xfId="0" applyFill="1"/>
    <xf numFmtId="0" fontId="0" fillId="7" borderId="7" xfId="0" applyFill="1" applyBorder="1"/>
    <xf numFmtId="0" fontId="0" fillId="7" borderId="0" xfId="0" applyFill="1" applyBorder="1"/>
    <xf numFmtId="0" fontId="0" fillId="7" borderId="11" xfId="0" applyFill="1" applyBorder="1"/>
    <xf numFmtId="165" fontId="0" fillId="7" borderId="13" xfId="0" applyNumberFormat="1" applyFill="1" applyBorder="1"/>
    <xf numFmtId="0" fontId="0" fillId="2" borderId="1" xfId="0" applyFill="1" applyBorder="1"/>
    <xf numFmtId="0" fontId="0" fillId="2" borderId="2" xfId="0" applyFill="1" applyBorder="1"/>
    <xf numFmtId="0" fontId="0" fillId="2" borderId="3" xfId="0" applyFill="1" applyBorder="1"/>
    <xf numFmtId="165" fontId="0" fillId="2" borderId="12" xfId="0" applyNumberFormat="1" applyFill="1" applyBorder="1"/>
    <xf numFmtId="0" fontId="0" fillId="2" borderId="7" xfId="0" applyFill="1" applyBorder="1"/>
    <xf numFmtId="0" fontId="0" fillId="2" borderId="11" xfId="0" applyFill="1" applyBorder="1"/>
    <xf numFmtId="0" fontId="0" fillId="2" borderId="4" xfId="0" applyFill="1" applyBorder="1"/>
    <xf numFmtId="0" fontId="0" fillId="2" borderId="5" xfId="0" applyFill="1" applyBorder="1"/>
    <xf numFmtId="0" fontId="0" fillId="2" borderId="6" xfId="0" applyFill="1" applyBorder="1"/>
    <xf numFmtId="165" fontId="0" fillId="2" borderId="14" xfId="0" applyNumberFormat="1" applyFill="1" applyBorder="1"/>
    <xf numFmtId="0" fontId="0" fillId="8" borderId="1" xfId="0" applyFill="1" applyBorder="1"/>
    <xf numFmtId="0" fontId="0" fillId="8" borderId="2" xfId="0" applyFill="1" applyBorder="1"/>
    <xf numFmtId="165" fontId="0" fillId="8" borderId="12" xfId="0" applyNumberFormat="1" applyFill="1" applyBorder="1"/>
    <xf numFmtId="0" fontId="0" fillId="8" borderId="4" xfId="0" applyFill="1" applyBorder="1"/>
    <xf numFmtId="0" fontId="0" fillId="8" borderId="5" xfId="0" applyFill="1" applyBorder="1"/>
    <xf numFmtId="0" fontId="3" fillId="8" borderId="4" xfId="0" applyFont="1" applyFill="1" applyBorder="1" applyAlignment="1">
      <alignment horizontal="right"/>
    </xf>
    <xf numFmtId="0" fontId="3" fillId="8" borderId="6" xfId="0" applyFont="1" applyFill="1" applyBorder="1" applyAlignment="1">
      <alignment horizontal="right"/>
    </xf>
    <xf numFmtId="0" fontId="0" fillId="10" borderId="0" xfId="0" applyFill="1"/>
    <xf numFmtId="166" fontId="0" fillId="0" borderId="0" xfId="0" applyNumberFormat="1" applyBorder="1"/>
    <xf numFmtId="166" fontId="0" fillId="10" borderId="0" xfId="0" applyNumberFormat="1" applyFill="1"/>
    <xf numFmtId="0" fontId="0" fillId="10" borderId="0" xfId="0" applyFill="1" applyBorder="1"/>
    <xf numFmtId="0" fontId="0" fillId="4" borderId="0" xfId="0" applyFill="1" applyBorder="1"/>
    <xf numFmtId="0" fontId="0" fillId="11" borderId="0" xfId="0" applyFill="1"/>
    <xf numFmtId="0" fontId="3" fillId="0" borderId="0" xfId="0" applyFont="1"/>
    <xf numFmtId="0" fontId="3" fillId="0" borderId="0" xfId="0" applyFont="1" applyFill="1"/>
    <xf numFmtId="166" fontId="3" fillId="0" borderId="0" xfId="0" applyNumberFormat="1" applyFont="1"/>
    <xf numFmtId="0" fontId="4" fillId="0" borderId="0" xfId="0" applyFont="1"/>
    <xf numFmtId="0" fontId="4" fillId="0" borderId="0" xfId="0" applyFont="1" applyFill="1"/>
    <xf numFmtId="166" fontId="4" fillId="0" borderId="0" xfId="0" applyNumberFormat="1" applyFont="1"/>
    <xf numFmtId="0" fontId="0" fillId="11" borderId="4" xfId="0" applyFill="1" applyBorder="1"/>
    <xf numFmtId="0" fontId="0" fillId="4" borderId="20" xfId="0" applyFill="1" applyBorder="1"/>
    <xf numFmtId="0" fontId="0" fillId="4" borderId="22" xfId="0" applyFill="1" applyBorder="1"/>
    <xf numFmtId="0" fontId="0" fillId="11" borderId="17" xfId="0" applyFill="1" applyBorder="1"/>
    <xf numFmtId="0" fontId="0" fillId="11" borderId="19" xfId="0" applyFill="1" applyBorder="1"/>
    <xf numFmtId="0" fontId="0" fillId="11" borderId="20" xfId="0" applyFill="1" applyBorder="1"/>
    <xf numFmtId="0" fontId="0" fillId="11" borderId="22" xfId="0" applyFill="1" applyBorder="1"/>
    <xf numFmtId="0" fontId="0" fillId="4" borderId="24" xfId="0" applyFill="1" applyBorder="1"/>
    <xf numFmtId="0" fontId="0" fillId="4" borderId="25" xfId="0" applyFill="1" applyBorder="1"/>
    <xf numFmtId="0" fontId="0" fillId="11" borderId="23" xfId="0" applyFill="1" applyBorder="1"/>
    <xf numFmtId="0" fontId="0" fillId="11" borderId="24" xfId="0" applyFill="1" applyBorder="1"/>
    <xf numFmtId="0" fontId="0" fillId="4" borderId="26" xfId="0" applyFill="1" applyBorder="1"/>
    <xf numFmtId="0" fontId="0" fillId="11" borderId="26" xfId="0" applyFill="1" applyBorder="1"/>
    <xf numFmtId="166" fontId="0" fillId="4" borderId="18" xfId="0" applyNumberFormat="1" applyFill="1" applyBorder="1"/>
    <xf numFmtId="166" fontId="0" fillId="4" borderId="21" xfId="0" applyNumberFormat="1" applyFill="1" applyBorder="1"/>
    <xf numFmtId="166" fontId="0" fillId="11" borderId="19" xfId="0" applyNumberFormat="1" applyFill="1" applyBorder="1"/>
    <xf numFmtId="166" fontId="0" fillId="11" borderId="21" xfId="0" applyNumberFormat="1" applyFill="1" applyBorder="1"/>
    <xf numFmtId="0" fontId="0" fillId="4" borderId="28"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0" fillId="11" borderId="33" xfId="0" applyFill="1" applyBorder="1"/>
    <xf numFmtId="0" fontId="0" fillId="11" borderId="34" xfId="0" applyFill="1" applyBorder="1"/>
    <xf numFmtId="0" fontId="0" fillId="11" borderId="35" xfId="0" applyFill="1" applyBorder="1"/>
    <xf numFmtId="166" fontId="0" fillId="10" borderId="0" xfId="0" applyNumberFormat="1" applyFill="1" applyBorder="1"/>
    <xf numFmtId="166" fontId="4" fillId="0" borderId="0" xfId="0" applyNumberFormat="1" applyFont="1" applyBorder="1" applyAlignment="1"/>
    <xf numFmtId="166" fontId="3" fillId="0" borderId="0" xfId="0" applyNumberFormat="1" applyFont="1" applyBorder="1" applyAlignment="1"/>
    <xf numFmtId="166" fontId="0" fillId="6" borderId="0" xfId="0" applyNumberFormat="1" applyFill="1"/>
    <xf numFmtId="166" fontId="0" fillId="6" borderId="0" xfId="0" applyNumberFormat="1" applyFill="1" applyBorder="1"/>
    <xf numFmtId="0" fontId="0" fillId="8" borderId="4" xfId="0" applyFill="1" applyBorder="1" applyAlignment="1">
      <alignment horizontal="right"/>
    </xf>
    <xf numFmtId="0" fontId="0" fillId="8" borderId="5" xfId="0" applyFill="1" applyBorder="1" applyAlignment="1">
      <alignment horizontal="right"/>
    </xf>
    <xf numFmtId="0" fontId="0" fillId="8" borderId="6" xfId="0" applyFill="1" applyBorder="1" applyAlignment="1">
      <alignment horizontal="right"/>
    </xf>
    <xf numFmtId="0" fontId="3" fillId="0" borderId="15" xfId="0" applyFont="1" applyFill="1" applyBorder="1"/>
    <xf numFmtId="0" fontId="3" fillId="0" borderId="8" xfId="0" applyFont="1" applyBorder="1" applyAlignment="1">
      <alignment horizontal="right"/>
    </xf>
    <xf numFmtId="0" fontId="3" fillId="0" borderId="10" xfId="0" applyFont="1" applyBorder="1" applyAlignment="1">
      <alignment horizontal="right"/>
    </xf>
    <xf numFmtId="0" fontId="3" fillId="2" borderId="4" xfId="0" applyFont="1" applyFill="1" applyBorder="1"/>
    <xf numFmtId="0" fontId="3" fillId="8" borderId="1" xfId="0" applyFont="1" applyFill="1" applyBorder="1"/>
    <xf numFmtId="0" fontId="3" fillId="8" borderId="2" xfId="0" applyFont="1" applyFill="1" applyBorder="1"/>
    <xf numFmtId="0" fontId="3" fillId="8" borderId="7" xfId="0" applyFont="1" applyFill="1" applyBorder="1"/>
    <xf numFmtId="0" fontId="3" fillId="8" borderId="0" xfId="0" applyFont="1" applyFill="1" applyBorder="1"/>
    <xf numFmtId="0" fontId="0" fillId="3" borderId="0" xfId="0" applyFill="1" applyBorder="1"/>
    <xf numFmtId="0" fontId="0" fillId="4" borderId="4" xfId="0" applyFill="1" applyBorder="1"/>
    <xf numFmtId="0" fontId="0" fillId="4" borderId="5" xfId="0" applyFill="1" applyBorder="1"/>
    <xf numFmtId="0" fontId="0" fillId="4" borderId="6" xfId="0" applyFill="1" applyBorder="1"/>
    <xf numFmtId="164" fontId="7" fillId="4" borderId="0" xfId="2" applyNumberFormat="1" applyFont="1" applyFill="1" applyBorder="1" applyAlignment="1">
      <alignment horizontal="right" vertical="center"/>
    </xf>
    <xf numFmtId="164" fontId="7" fillId="12" borderId="0" xfId="2" applyNumberFormat="1" applyFont="1" applyFill="1" applyBorder="1" applyAlignment="1">
      <alignment horizontal="right" vertical="center"/>
    </xf>
    <xf numFmtId="164" fontId="7" fillId="4" borderId="28" xfId="2" applyNumberFormat="1" applyFont="1" applyFill="1" applyBorder="1" applyAlignment="1">
      <alignment horizontal="right" vertical="center"/>
    </xf>
    <xf numFmtId="164" fontId="7" fillId="4" borderId="29" xfId="2" applyNumberFormat="1" applyFont="1" applyFill="1" applyBorder="1" applyAlignment="1">
      <alignment horizontal="right" vertical="center"/>
    </xf>
    <xf numFmtId="164" fontId="7" fillId="12" borderId="28" xfId="2" applyNumberFormat="1" applyFont="1" applyFill="1" applyBorder="1" applyAlignment="1">
      <alignment horizontal="right" vertical="center"/>
    </xf>
    <xf numFmtId="164" fontId="7" fillId="12" borderId="29" xfId="2" applyNumberFormat="1" applyFont="1" applyFill="1" applyBorder="1" applyAlignment="1">
      <alignment horizontal="right" vertical="center"/>
    </xf>
    <xf numFmtId="164" fontId="8" fillId="4" borderId="28" xfId="0" applyNumberFormat="1" applyFont="1" applyFill="1" applyBorder="1"/>
    <xf numFmtId="164" fontId="8" fillId="4" borderId="0" xfId="0" applyNumberFormat="1" applyFont="1" applyFill="1" applyBorder="1"/>
    <xf numFmtId="164" fontId="8" fillId="4" borderId="29" xfId="0" applyNumberFormat="1" applyFont="1" applyFill="1" applyBorder="1"/>
    <xf numFmtId="164" fontId="8" fillId="12" borderId="28" xfId="0" applyNumberFormat="1" applyFont="1" applyFill="1" applyBorder="1"/>
    <xf numFmtId="164" fontId="8" fillId="12" borderId="0" xfId="0" applyNumberFormat="1" applyFont="1" applyFill="1" applyBorder="1"/>
    <xf numFmtId="164" fontId="8" fillId="12" borderId="29" xfId="0" applyNumberFormat="1" applyFont="1" applyFill="1" applyBorder="1"/>
    <xf numFmtId="0" fontId="8" fillId="0" borderId="0" xfId="0" applyFont="1"/>
    <xf numFmtId="164" fontId="8" fillId="2" borderId="1" xfId="0" applyNumberFormat="1" applyFont="1" applyFill="1" applyBorder="1"/>
    <xf numFmtId="164" fontId="8" fillId="2" borderId="2" xfId="0" applyNumberFormat="1" applyFont="1" applyFill="1" applyBorder="1"/>
    <xf numFmtId="164" fontId="8" fillId="2" borderId="31" xfId="0" applyNumberFormat="1" applyFont="1" applyFill="1" applyBorder="1"/>
    <xf numFmtId="164" fontId="8" fillId="2" borderId="30" xfId="0" applyNumberFormat="1" applyFont="1" applyFill="1" applyBorder="1"/>
    <xf numFmtId="164" fontId="8" fillId="2" borderId="3" xfId="0" applyNumberFormat="1" applyFont="1" applyFill="1" applyBorder="1"/>
    <xf numFmtId="164" fontId="8" fillId="2" borderId="4" xfId="0" applyNumberFormat="1" applyFont="1" applyFill="1" applyBorder="1"/>
    <xf numFmtId="164" fontId="8" fillId="2" borderId="5" xfId="0" applyNumberFormat="1" applyFont="1" applyFill="1" applyBorder="1"/>
    <xf numFmtId="164" fontId="8" fillId="2" borderId="34" xfId="0" applyNumberFormat="1" applyFont="1" applyFill="1" applyBorder="1"/>
    <xf numFmtId="164" fontId="8" fillId="2" borderId="33" xfId="0" applyNumberFormat="1" applyFont="1" applyFill="1" applyBorder="1"/>
    <xf numFmtId="164" fontId="8" fillId="2" borderId="6" xfId="0" applyNumberFormat="1" applyFont="1" applyFill="1" applyBorder="1"/>
    <xf numFmtId="164" fontId="7" fillId="2" borderId="30" xfId="2" applyNumberFormat="1" applyFont="1" applyFill="1" applyBorder="1" applyAlignment="1">
      <alignment horizontal="right" vertical="center"/>
    </xf>
    <xf numFmtId="164" fontId="7" fillId="2" borderId="2" xfId="2" applyNumberFormat="1" applyFont="1" applyFill="1" applyBorder="1" applyAlignment="1">
      <alignment horizontal="right" vertical="center"/>
    </xf>
    <xf numFmtId="164" fontId="7" fillId="2" borderId="31" xfId="2" applyNumberFormat="1" applyFont="1" applyFill="1" applyBorder="1" applyAlignment="1">
      <alignment horizontal="right" vertical="center"/>
    </xf>
    <xf numFmtId="164" fontId="7" fillId="2" borderId="3" xfId="2" applyNumberFormat="1" applyFont="1" applyFill="1" applyBorder="1" applyAlignment="1">
      <alignment horizontal="right" vertical="center"/>
    </xf>
    <xf numFmtId="164" fontId="7" fillId="2" borderId="33" xfId="2" applyNumberFormat="1" applyFont="1" applyFill="1" applyBorder="1" applyAlignment="1">
      <alignment horizontal="right" vertical="center"/>
    </xf>
    <xf numFmtId="164" fontId="7" fillId="2" borderId="5" xfId="2" applyNumberFormat="1" applyFont="1" applyFill="1" applyBorder="1" applyAlignment="1">
      <alignment horizontal="right" vertical="center"/>
    </xf>
    <xf numFmtId="164" fontId="7" fillId="2" borderId="34" xfId="2" applyNumberFormat="1" applyFont="1" applyFill="1" applyBorder="1" applyAlignment="1">
      <alignment horizontal="right" vertical="center"/>
    </xf>
    <xf numFmtId="164" fontId="7" fillId="2" borderId="6" xfId="2" applyNumberFormat="1" applyFont="1" applyFill="1" applyBorder="1" applyAlignment="1">
      <alignment horizontal="right" vertical="center"/>
    </xf>
    <xf numFmtId="164" fontId="7" fillId="4" borderId="7" xfId="2" applyNumberFormat="1" applyFont="1" applyFill="1" applyBorder="1" applyAlignment="1">
      <alignment horizontal="right" vertical="center"/>
    </xf>
    <xf numFmtId="164" fontId="7" fillId="12" borderId="7" xfId="2" applyNumberFormat="1" applyFont="1" applyFill="1" applyBorder="1" applyAlignment="1">
      <alignment horizontal="right" vertical="center"/>
    </xf>
    <xf numFmtId="164" fontId="7" fillId="2" borderId="1" xfId="2" applyNumberFormat="1" applyFont="1" applyFill="1" applyBorder="1" applyAlignment="1">
      <alignment horizontal="right" vertical="center"/>
    </xf>
    <xf numFmtId="164" fontId="7" fillId="2" borderId="4" xfId="2" applyNumberFormat="1" applyFont="1" applyFill="1" applyBorder="1" applyAlignment="1">
      <alignment horizontal="right" vertical="center"/>
    </xf>
    <xf numFmtId="0" fontId="2" fillId="8" borderId="0" xfId="2" applyFont="1" applyFill="1" applyBorder="1"/>
    <xf numFmtId="0" fontId="9" fillId="0" borderId="1" xfId="2" applyFont="1" applyFill="1" applyBorder="1" applyAlignment="1">
      <alignment wrapText="1"/>
    </xf>
    <xf numFmtId="0" fontId="9" fillId="0" borderId="2" xfId="2" applyFont="1" applyFill="1" applyBorder="1" applyAlignment="1">
      <alignment wrapText="1"/>
    </xf>
    <xf numFmtId="0" fontId="9" fillId="4" borderId="11" xfId="3" applyFont="1" applyFill="1" applyBorder="1" applyAlignment="1">
      <alignment horizontal="left" vertical="top" wrapText="1"/>
    </xf>
    <xf numFmtId="0" fontId="9" fillId="12" borderId="11" xfId="3" applyFont="1" applyFill="1" applyBorder="1" applyAlignment="1">
      <alignment horizontal="left" vertical="top" wrapText="1"/>
    </xf>
    <xf numFmtId="0" fontId="9" fillId="2" borderId="1" xfId="2" applyFont="1" applyFill="1" applyBorder="1" applyAlignment="1">
      <alignment horizontal="left" vertical="top" wrapText="1"/>
    </xf>
    <xf numFmtId="0" fontId="9" fillId="2" borderId="3" xfId="3" applyFont="1" applyFill="1" applyBorder="1" applyAlignment="1">
      <alignment horizontal="left" vertical="top" wrapText="1"/>
    </xf>
    <xf numFmtId="0" fontId="9" fillId="2" borderId="4" xfId="2" applyFont="1" applyFill="1" applyBorder="1" applyAlignment="1">
      <alignment horizontal="left" vertical="top" wrapText="1"/>
    </xf>
    <xf numFmtId="0" fontId="9" fillId="2" borderId="6" xfId="3" applyFont="1" applyFill="1" applyBorder="1" applyAlignment="1">
      <alignment horizontal="left" vertical="top" wrapText="1"/>
    </xf>
    <xf numFmtId="0" fontId="9" fillId="4" borderId="11" xfId="2" applyFont="1" applyFill="1" applyBorder="1" applyAlignment="1">
      <alignment horizontal="left" vertical="top" wrapText="1"/>
    </xf>
    <xf numFmtId="0" fontId="9" fillId="12" borderId="11" xfId="2" applyFont="1" applyFill="1" applyBorder="1" applyAlignment="1">
      <alignment horizontal="left" vertical="top" wrapText="1"/>
    </xf>
    <xf numFmtId="0" fontId="9" fillId="2" borderId="3" xfId="2" applyFont="1" applyFill="1" applyBorder="1" applyAlignment="1">
      <alignment horizontal="left" vertical="top" wrapText="1"/>
    </xf>
    <xf numFmtId="0" fontId="9" fillId="2" borderId="6" xfId="2" applyFont="1" applyFill="1" applyBorder="1" applyAlignment="1">
      <alignment horizontal="left" vertical="top" wrapText="1"/>
    </xf>
    <xf numFmtId="0" fontId="10" fillId="8" borderId="0" xfId="2" applyFont="1" applyFill="1" applyBorder="1"/>
    <xf numFmtId="0" fontId="9" fillId="8" borderId="7" xfId="2" applyFont="1" applyFill="1" applyBorder="1" applyAlignment="1">
      <alignment horizontal="center" wrapText="1"/>
    </xf>
    <xf numFmtId="0" fontId="9" fillId="8" borderId="0" xfId="2" applyFont="1" applyFill="1" applyBorder="1" applyAlignment="1">
      <alignment horizontal="center" wrapText="1"/>
    </xf>
    <xf numFmtId="0" fontId="9" fillId="8" borderId="29" xfId="2" applyFont="1" applyFill="1" applyBorder="1" applyAlignment="1">
      <alignment horizontal="center" wrapText="1"/>
    </xf>
    <xf numFmtId="0" fontId="9" fillId="8" borderId="28" xfId="2" applyFont="1" applyFill="1" applyBorder="1" applyAlignment="1">
      <alignment horizontal="center" wrapText="1"/>
    </xf>
    <xf numFmtId="0" fontId="9" fillId="8" borderId="11" xfId="2" applyFont="1" applyFill="1" applyBorder="1" applyAlignment="1">
      <alignment horizontal="center" wrapText="1"/>
    </xf>
    <xf numFmtId="0" fontId="9" fillId="8" borderId="1" xfId="2" applyFont="1" applyFill="1" applyBorder="1" applyAlignment="1">
      <alignment horizontal="center" wrapText="1"/>
    </xf>
    <xf numFmtId="0" fontId="9" fillId="8" borderId="2" xfId="2" applyFont="1" applyFill="1" applyBorder="1" applyAlignment="1">
      <alignment horizontal="center" wrapText="1"/>
    </xf>
    <xf numFmtId="0" fontId="9" fillId="8" borderId="31" xfId="2" applyFont="1" applyFill="1" applyBorder="1" applyAlignment="1">
      <alignment horizontal="center" wrapText="1"/>
    </xf>
    <xf numFmtId="0" fontId="9" fillId="8" borderId="30" xfId="2" applyFont="1" applyFill="1" applyBorder="1" applyAlignment="1">
      <alignment horizontal="center" wrapText="1"/>
    </xf>
    <xf numFmtId="0" fontId="9" fillId="8" borderId="3" xfId="2" applyFont="1" applyFill="1" applyBorder="1" applyAlignment="1">
      <alignment horizontal="center" wrapText="1"/>
    </xf>
    <xf numFmtId="0" fontId="9" fillId="8" borderId="4" xfId="2" applyFont="1" applyFill="1" applyBorder="1" applyAlignment="1">
      <alignment horizontal="center" wrapText="1"/>
    </xf>
    <xf numFmtId="0" fontId="9" fillId="8" borderId="5" xfId="2" applyFont="1" applyFill="1" applyBorder="1" applyAlignment="1">
      <alignment horizontal="center" wrapText="1"/>
    </xf>
    <xf numFmtId="0" fontId="9" fillId="8" borderId="34" xfId="2" applyFont="1" applyFill="1" applyBorder="1" applyAlignment="1">
      <alignment horizontal="center" wrapText="1"/>
    </xf>
    <xf numFmtId="0" fontId="9" fillId="8" borderId="33" xfId="2" applyFont="1" applyFill="1" applyBorder="1" applyAlignment="1">
      <alignment horizontal="center" wrapText="1"/>
    </xf>
    <xf numFmtId="0" fontId="9" fillId="8" borderId="6" xfId="2" applyFont="1" applyFill="1" applyBorder="1" applyAlignment="1">
      <alignment horizontal="center" wrapText="1"/>
    </xf>
    <xf numFmtId="0" fontId="8" fillId="8" borderId="0" xfId="0" applyFont="1" applyFill="1" applyBorder="1"/>
    <xf numFmtId="0" fontId="8" fillId="8" borderId="0" xfId="0" applyFont="1" applyFill="1"/>
    <xf numFmtId="164" fontId="8" fillId="4" borderId="7" xfId="0" applyNumberFormat="1" applyFont="1" applyFill="1" applyBorder="1"/>
    <xf numFmtId="164" fontId="8" fillId="4" borderId="11" xfId="0" applyNumberFormat="1" applyFont="1" applyFill="1" applyBorder="1"/>
    <xf numFmtId="164" fontId="8" fillId="12" borderId="7" xfId="0" applyNumberFormat="1" applyFont="1" applyFill="1" applyBorder="1"/>
    <xf numFmtId="164" fontId="8" fillId="12" borderId="11" xfId="0" applyNumberFormat="1" applyFont="1" applyFill="1" applyBorder="1"/>
    <xf numFmtId="0" fontId="9" fillId="8" borderId="0" xfId="2" applyFont="1" applyFill="1" applyBorder="1" applyAlignment="1">
      <alignment wrapText="1"/>
    </xf>
    <xf numFmtId="0" fontId="9" fillId="8" borderId="8" xfId="2" applyFont="1" applyFill="1" applyBorder="1" applyAlignment="1">
      <alignment wrapText="1"/>
    </xf>
    <xf numFmtId="0" fontId="9" fillId="4" borderId="3" xfId="3" applyFont="1" applyFill="1" applyBorder="1" applyAlignment="1">
      <alignment horizontal="left" vertical="top" wrapText="1"/>
    </xf>
    <xf numFmtId="0" fontId="9" fillId="4" borderId="3" xfId="2" applyFont="1" applyFill="1" applyBorder="1" applyAlignment="1">
      <alignment horizontal="left" vertical="top" wrapText="1"/>
    </xf>
    <xf numFmtId="0" fontId="11" fillId="8" borderId="0" xfId="0" applyFont="1" applyFill="1" applyBorder="1"/>
    <xf numFmtId="164" fontId="8" fillId="8" borderId="0" xfId="0" applyNumberFormat="1" applyFont="1" applyFill="1" applyBorder="1"/>
    <xf numFmtId="164" fontId="8" fillId="8" borderId="0" xfId="0" applyNumberFormat="1" applyFont="1" applyFill="1"/>
    <xf numFmtId="0" fontId="7" fillId="8" borderId="0" xfId="3" applyFont="1" applyFill="1" applyBorder="1" applyAlignment="1">
      <alignment horizontal="left" vertical="top" wrapText="1"/>
    </xf>
    <xf numFmtId="0" fontId="15" fillId="0" borderId="0" xfId="0" applyFont="1"/>
    <xf numFmtId="0" fontId="15" fillId="8" borderId="0" xfId="0" applyFont="1" applyFill="1" applyBorder="1"/>
    <xf numFmtId="0" fontId="15" fillId="8" borderId="0" xfId="0" applyFont="1" applyFill="1"/>
    <xf numFmtId="0" fontId="14" fillId="8" borderId="0" xfId="3" applyFont="1" applyFill="1" applyBorder="1" applyAlignment="1">
      <alignment horizontal="center" wrapText="1"/>
    </xf>
    <xf numFmtId="164" fontId="14" fillId="8" borderId="28" xfId="3" applyNumberFormat="1" applyFont="1" applyFill="1" applyBorder="1" applyAlignment="1">
      <alignment horizontal="right" vertical="center"/>
    </xf>
    <xf numFmtId="164" fontId="14" fillId="8" borderId="0" xfId="3" applyNumberFormat="1" applyFont="1" applyFill="1" applyBorder="1" applyAlignment="1">
      <alignment horizontal="right" vertical="center"/>
    </xf>
    <xf numFmtId="164" fontId="15" fillId="8" borderId="0" xfId="0" applyNumberFormat="1" applyFont="1" applyFill="1" applyBorder="1"/>
    <xf numFmtId="164" fontId="14" fillId="8" borderId="20" xfId="3" applyNumberFormat="1" applyFont="1" applyFill="1" applyBorder="1" applyAlignment="1">
      <alignment horizontal="right" vertical="center"/>
    </xf>
    <xf numFmtId="164" fontId="14" fillId="8" borderId="21" xfId="3" applyNumberFormat="1" applyFont="1" applyFill="1" applyBorder="1" applyAlignment="1">
      <alignment horizontal="right" vertical="center"/>
    </xf>
    <xf numFmtId="0" fontId="15" fillId="10" borderId="0" xfId="0" applyFont="1" applyFill="1" applyBorder="1"/>
    <xf numFmtId="164" fontId="15" fillId="8" borderId="17" xfId="0" applyNumberFormat="1" applyFont="1" applyFill="1" applyBorder="1"/>
    <xf numFmtId="164" fontId="15" fillId="8" borderId="18" xfId="0" applyNumberFormat="1" applyFont="1" applyFill="1" applyBorder="1"/>
    <xf numFmtId="164" fontId="15" fillId="8" borderId="20" xfId="0" applyNumberFormat="1" applyFont="1" applyFill="1" applyBorder="1"/>
    <xf numFmtId="164" fontId="15" fillId="8" borderId="21" xfId="0" applyNumberFormat="1" applyFont="1" applyFill="1" applyBorder="1"/>
    <xf numFmtId="0" fontId="16" fillId="8" borderId="0" xfId="3" applyFont="1" applyFill="1" applyBorder="1" applyAlignment="1">
      <alignment wrapText="1"/>
    </xf>
    <xf numFmtId="0" fontId="16" fillId="8" borderId="0" xfId="3" applyFont="1" applyFill="1" applyBorder="1" applyAlignment="1">
      <alignment horizontal="center" wrapText="1"/>
    </xf>
    <xf numFmtId="0" fontId="16" fillId="8" borderId="28" xfId="3" applyFont="1" applyFill="1" applyBorder="1" applyAlignment="1">
      <alignment horizontal="center" wrapText="1"/>
    </xf>
    <xf numFmtId="0" fontId="16" fillId="8" borderId="0" xfId="3" applyFont="1" applyFill="1" applyBorder="1" applyAlignment="1">
      <alignment horizontal="left" vertical="top" wrapText="1"/>
    </xf>
    <xf numFmtId="0" fontId="17" fillId="10" borderId="0" xfId="0" applyFont="1" applyFill="1" applyBorder="1"/>
    <xf numFmtId="0" fontId="17" fillId="8" borderId="0" xfId="0" applyFont="1" applyFill="1" applyBorder="1"/>
    <xf numFmtId="0" fontId="16" fillId="8" borderId="11" xfId="3" applyFont="1" applyFill="1" applyBorder="1" applyAlignment="1">
      <alignment horizontal="left" vertical="top" wrapText="1"/>
    </xf>
    <xf numFmtId="0" fontId="17" fillId="10" borderId="7" xfId="0" applyFont="1" applyFill="1" applyBorder="1"/>
    <xf numFmtId="0" fontId="17" fillId="10" borderId="11" xfId="0" applyFont="1" applyFill="1" applyBorder="1"/>
    <xf numFmtId="0" fontId="17" fillId="8" borderId="7" xfId="0" applyFont="1" applyFill="1" applyBorder="1"/>
    <xf numFmtId="0" fontId="17" fillId="8" borderId="11" xfId="0" applyFont="1" applyFill="1" applyBorder="1"/>
    <xf numFmtId="0" fontId="17" fillId="10" borderId="4" xfId="0" applyFont="1" applyFill="1" applyBorder="1"/>
    <xf numFmtId="0" fontId="17" fillId="10" borderId="6" xfId="0" applyFont="1" applyFill="1" applyBorder="1"/>
    <xf numFmtId="0" fontId="16" fillId="8" borderId="2" xfId="3" applyFont="1" applyFill="1" applyBorder="1" applyAlignment="1">
      <alignment horizontal="center" wrapText="1"/>
    </xf>
    <xf numFmtId="0" fontId="15" fillId="10" borderId="11" xfId="0" applyFont="1" applyFill="1" applyBorder="1"/>
    <xf numFmtId="0" fontId="15" fillId="10" borderId="5" xfId="0" applyFont="1" applyFill="1" applyBorder="1"/>
    <xf numFmtId="0" fontId="15" fillId="10" borderId="6" xfId="0" applyFont="1" applyFill="1" applyBorder="1"/>
    <xf numFmtId="0" fontId="16" fillId="8" borderId="7" xfId="3" applyFont="1" applyFill="1" applyBorder="1" applyAlignment="1">
      <alignment horizontal="center" wrapText="1"/>
    </xf>
    <xf numFmtId="0" fontId="16" fillId="8" borderId="8" xfId="3" applyFont="1" applyFill="1" applyBorder="1" applyAlignment="1">
      <alignment horizontal="center" wrapText="1"/>
    </xf>
    <xf numFmtId="0" fontId="16" fillId="8" borderId="9" xfId="3" applyFont="1" applyFill="1" applyBorder="1" applyAlignment="1">
      <alignment horizontal="center" wrapText="1"/>
    </xf>
    <xf numFmtId="0" fontId="16" fillId="8" borderId="40" xfId="3" applyFont="1" applyFill="1" applyBorder="1" applyAlignment="1">
      <alignment horizontal="center" wrapText="1"/>
    </xf>
    <xf numFmtId="0" fontId="16" fillId="8" borderId="1" xfId="3" applyFont="1" applyFill="1" applyBorder="1" applyAlignment="1">
      <alignment horizontal="center" wrapText="1"/>
    </xf>
    <xf numFmtId="164" fontId="15" fillId="8" borderId="7" xfId="0" applyNumberFormat="1" applyFont="1" applyFill="1" applyBorder="1"/>
    <xf numFmtId="0" fontId="15" fillId="10" borderId="7" xfId="0" applyFont="1" applyFill="1" applyBorder="1"/>
    <xf numFmtId="164" fontId="15" fillId="8" borderId="4" xfId="0" applyNumberFormat="1" applyFont="1" applyFill="1" applyBorder="1"/>
    <xf numFmtId="164" fontId="15" fillId="8" borderId="5" xfId="0" applyNumberFormat="1" applyFont="1" applyFill="1" applyBorder="1"/>
    <xf numFmtId="0" fontId="16" fillId="8" borderId="8" xfId="3" applyFont="1" applyFill="1" applyBorder="1" applyAlignment="1">
      <alignment wrapText="1"/>
    </xf>
    <xf numFmtId="0" fontId="16" fillId="8" borderId="9" xfId="3" applyFont="1" applyFill="1" applyBorder="1" applyAlignment="1">
      <alignment wrapText="1"/>
    </xf>
    <xf numFmtId="0" fontId="16" fillId="8" borderId="10" xfId="3" applyFont="1" applyFill="1" applyBorder="1" applyAlignment="1">
      <alignment wrapText="1"/>
    </xf>
    <xf numFmtId="165" fontId="3" fillId="8" borderId="14" xfId="0" applyNumberFormat="1" applyFont="1" applyFill="1" applyBorder="1"/>
    <xf numFmtId="0" fontId="6" fillId="4" borderId="1" xfId="0" applyFont="1" applyFill="1" applyBorder="1"/>
    <xf numFmtId="0" fontId="6" fillId="11" borderId="27" xfId="0" applyFont="1" applyFill="1" applyBorder="1"/>
    <xf numFmtId="166" fontId="0" fillId="4" borderId="36" xfId="0" applyNumberFormat="1" applyFill="1" applyBorder="1"/>
    <xf numFmtId="166" fontId="0" fillId="4" borderId="37" xfId="0" applyNumberFormat="1" applyFill="1" applyBorder="1"/>
    <xf numFmtId="166" fontId="0" fillId="11" borderId="36" xfId="0" applyNumberFormat="1" applyFill="1" applyBorder="1"/>
    <xf numFmtId="166" fontId="0" fillId="11" borderId="37" xfId="0" applyNumberFormat="1" applyFill="1" applyBorder="1"/>
    <xf numFmtId="0" fontId="6" fillId="2" borderId="17" xfId="0" applyFont="1" applyFill="1" applyBorder="1"/>
    <xf numFmtId="0" fontId="0" fillId="2" borderId="18" xfId="0" applyFill="1" applyBorder="1"/>
    <xf numFmtId="0" fontId="0" fillId="2" borderId="20" xfId="0" applyFill="1" applyBorder="1"/>
    <xf numFmtId="0" fontId="0" fillId="2" borderId="21" xfId="0" applyFill="1" applyBorder="1"/>
    <xf numFmtId="0" fontId="0" fillId="2" borderId="36" xfId="0" applyFill="1" applyBorder="1"/>
    <xf numFmtId="0" fontId="0" fillId="2" borderId="37" xfId="0" applyFill="1" applyBorder="1"/>
    <xf numFmtId="166" fontId="0" fillId="2" borderId="36" xfId="0" applyNumberFormat="1" applyFill="1" applyBorder="1"/>
    <xf numFmtId="166" fontId="0" fillId="2" borderId="37" xfId="0" applyNumberFormat="1" applyFill="1" applyBorder="1"/>
    <xf numFmtId="166" fontId="0" fillId="2" borderId="18" xfId="0" applyNumberFormat="1" applyFill="1" applyBorder="1"/>
    <xf numFmtId="166" fontId="0" fillId="2" borderId="21" xfId="0" applyNumberFormat="1" applyFill="1" applyBorder="1"/>
    <xf numFmtId="166" fontId="3" fillId="0" borderId="28" xfId="0" applyNumberFormat="1" applyFont="1" applyBorder="1" applyAlignment="1"/>
    <xf numFmtId="166" fontId="0" fillId="10" borderId="28" xfId="0" applyNumberFormat="1" applyFill="1" applyBorder="1"/>
    <xf numFmtId="166" fontId="4" fillId="0" borderId="28" xfId="0" applyNumberFormat="1" applyFont="1" applyBorder="1" applyAlignment="1"/>
    <xf numFmtId="166" fontId="3" fillId="0" borderId="29" xfId="0" applyNumberFormat="1" applyFont="1" applyBorder="1" applyAlignment="1"/>
    <xf numFmtId="166" fontId="0" fillId="4" borderId="38" xfId="0" applyNumberFormat="1" applyFill="1" applyBorder="1"/>
    <xf numFmtId="166" fontId="0" fillId="11" borderId="38" xfId="0" applyNumberFormat="1" applyFill="1" applyBorder="1"/>
    <xf numFmtId="166" fontId="0" fillId="10" borderId="29" xfId="0" applyNumberFormat="1" applyFill="1" applyBorder="1"/>
    <xf numFmtId="166" fontId="0" fillId="2" borderId="38" xfId="0" applyNumberFormat="1" applyFill="1" applyBorder="1"/>
    <xf numFmtId="166" fontId="4" fillId="0" borderId="29" xfId="0" applyNumberFormat="1" applyFont="1" applyBorder="1" applyAlignment="1"/>
    <xf numFmtId="0" fontId="3" fillId="0" borderId="25" xfId="0" applyFont="1" applyBorder="1"/>
    <xf numFmtId="166" fontId="0" fillId="4" borderId="16" xfId="0" applyNumberFormat="1" applyFill="1" applyBorder="1"/>
    <xf numFmtId="166" fontId="0" fillId="11" borderId="16" xfId="0" applyNumberFormat="1" applyFill="1" applyBorder="1"/>
    <xf numFmtId="0" fontId="0" fillId="10" borderId="25" xfId="0" applyFill="1" applyBorder="1"/>
    <xf numFmtId="166" fontId="0" fillId="2" borderId="16" xfId="0" applyNumberFormat="1" applyFill="1" applyBorder="1"/>
    <xf numFmtId="0" fontId="4" fillId="0" borderId="25" xfId="0" applyFont="1" applyBorder="1"/>
    <xf numFmtId="1" fontId="3" fillId="0" borderId="25" xfId="0" applyNumberFormat="1" applyFont="1" applyBorder="1"/>
    <xf numFmtId="1" fontId="0" fillId="4" borderId="16" xfId="0" applyNumberFormat="1" applyFill="1" applyBorder="1"/>
    <xf numFmtId="1" fontId="0" fillId="11" borderId="16" xfId="0" applyNumberFormat="1" applyFill="1" applyBorder="1"/>
    <xf numFmtId="1" fontId="0" fillId="10" borderId="25" xfId="0" applyNumberFormat="1" applyFill="1" applyBorder="1"/>
    <xf numFmtId="1" fontId="0" fillId="2" borderId="16" xfId="0" applyNumberFormat="1" applyFill="1" applyBorder="1"/>
    <xf numFmtId="1" fontId="4" fillId="0" borderId="25" xfId="0" applyNumberFormat="1" applyFont="1" applyBorder="1"/>
    <xf numFmtId="166" fontId="0" fillId="8" borderId="28" xfId="0" applyNumberFormat="1" applyFill="1" applyBorder="1"/>
    <xf numFmtId="166" fontId="0" fillId="8" borderId="0" xfId="0" applyNumberFormat="1" applyFill="1" applyBorder="1"/>
    <xf numFmtId="166" fontId="0" fillId="8" borderId="0" xfId="0" applyNumberFormat="1" applyFill="1"/>
    <xf numFmtId="0" fontId="4" fillId="8" borderId="0" xfId="0" applyFont="1" applyFill="1"/>
    <xf numFmtId="1" fontId="0" fillId="0" borderId="0" xfId="0" applyNumberFormat="1" applyBorder="1"/>
    <xf numFmtId="0" fontId="0" fillId="8" borderId="0" xfId="0" applyFill="1" applyBorder="1"/>
    <xf numFmtId="0" fontId="4" fillId="8" borderId="0" xfId="0" applyFont="1" applyFill="1" applyBorder="1"/>
    <xf numFmtId="166" fontId="0" fillId="8" borderId="18" xfId="0" applyNumberFormat="1" applyFill="1" applyBorder="1"/>
    <xf numFmtId="166" fontId="0" fillId="8" borderId="21" xfId="0" applyNumberFormat="1" applyFill="1" applyBorder="1"/>
    <xf numFmtId="166" fontId="0" fillId="6" borderId="21" xfId="0" applyNumberFormat="1" applyFill="1" applyBorder="1"/>
    <xf numFmtId="0" fontId="0" fillId="2" borderId="30" xfId="0" applyFill="1" applyBorder="1"/>
    <xf numFmtId="0" fontId="0" fillId="2" borderId="32" xfId="0" applyFill="1" applyBorder="1"/>
    <xf numFmtId="0" fontId="0" fillId="2" borderId="24" xfId="0" applyFill="1" applyBorder="1"/>
    <xf numFmtId="0" fontId="0" fillId="2" borderId="16" xfId="0" applyFill="1" applyBorder="1"/>
    <xf numFmtId="167" fontId="3" fillId="0" borderId="0" xfId="0" applyNumberFormat="1" applyFont="1"/>
    <xf numFmtId="167" fontId="0" fillId="4" borderId="17" xfId="0" applyNumberFormat="1" applyFill="1" applyBorder="1"/>
    <xf numFmtId="167" fontId="0" fillId="4" borderId="20" xfId="0" applyNumberFormat="1" applyFill="1" applyBorder="1"/>
    <xf numFmtId="167" fontId="0" fillId="8" borderId="0" xfId="0" applyNumberFormat="1" applyFill="1" applyBorder="1"/>
    <xf numFmtId="167" fontId="0" fillId="11" borderId="17" xfId="0" applyNumberFormat="1" applyFill="1" applyBorder="1"/>
    <xf numFmtId="167" fontId="0" fillId="11" borderId="20" xfId="0" applyNumberFormat="1" applyFill="1" applyBorder="1"/>
    <xf numFmtId="167" fontId="0" fillId="2" borderId="17" xfId="0" applyNumberFormat="1" applyFill="1" applyBorder="1"/>
    <xf numFmtId="167" fontId="0" fillId="2" borderId="20" xfId="0" applyNumberFormat="1" applyFill="1" applyBorder="1"/>
    <xf numFmtId="167" fontId="0" fillId="8" borderId="0" xfId="0" applyNumberFormat="1" applyFill="1"/>
    <xf numFmtId="167" fontId="0" fillId="10" borderId="0" xfId="0" applyNumberFormat="1" applyFill="1"/>
    <xf numFmtId="167" fontId="0" fillId="10" borderId="0" xfId="0" applyNumberFormat="1" applyFill="1" applyBorder="1"/>
    <xf numFmtId="167" fontId="0" fillId="6" borderId="0" xfId="0" applyNumberFormat="1" applyFill="1"/>
    <xf numFmtId="167" fontId="0" fillId="0" borderId="0" xfId="0" applyNumberFormat="1" applyBorder="1"/>
    <xf numFmtId="167" fontId="4" fillId="0" borderId="0" xfId="0" applyNumberFormat="1" applyFont="1"/>
    <xf numFmtId="0" fontId="1" fillId="5" borderId="0" xfId="1" applyFill="1"/>
    <xf numFmtId="0" fontId="12" fillId="8" borderId="0" xfId="0" applyFont="1" applyFill="1" applyBorder="1" applyAlignment="1">
      <alignment horizontal="center"/>
    </xf>
    <xf numFmtId="0" fontId="0" fillId="13" borderId="15" xfId="0" applyFill="1" applyBorder="1"/>
    <xf numFmtId="0" fontId="18" fillId="0" borderId="0" xfId="0" applyFont="1"/>
    <xf numFmtId="0" fontId="0" fillId="14" borderId="15" xfId="0" applyFill="1" applyBorder="1"/>
    <xf numFmtId="0" fontId="0" fillId="15" borderId="15" xfId="0" applyFill="1" applyBorder="1"/>
    <xf numFmtId="0" fontId="0" fillId="16" borderId="15" xfId="0" applyFill="1" applyBorder="1"/>
    <xf numFmtId="0" fontId="0" fillId="17" borderId="15" xfId="0" applyFill="1" applyBorder="1"/>
    <xf numFmtId="0" fontId="0" fillId="18" borderId="15" xfId="0" applyFill="1" applyBorder="1"/>
    <xf numFmtId="0" fontId="0" fillId="19" borderId="15" xfId="0" applyFill="1" applyBorder="1"/>
    <xf numFmtId="0" fontId="0" fillId="20" borderId="15" xfId="0" applyFill="1" applyBorder="1"/>
    <xf numFmtId="0" fontId="0" fillId="2" borderId="15" xfId="0" applyFill="1" applyBorder="1"/>
    <xf numFmtId="0" fontId="0" fillId="8" borderId="15" xfId="0" applyFill="1" applyBorder="1"/>
    <xf numFmtId="0" fontId="16" fillId="21" borderId="2" xfId="3" applyFont="1" applyFill="1" applyBorder="1" applyAlignment="1">
      <alignment horizontal="center" wrapText="1"/>
    </xf>
    <xf numFmtId="0" fontId="16" fillId="21" borderId="9" xfId="3" applyFont="1" applyFill="1" applyBorder="1" applyAlignment="1">
      <alignment horizontal="center" wrapText="1"/>
    </xf>
    <xf numFmtId="164" fontId="15" fillId="21" borderId="0" xfId="0" applyNumberFormat="1" applyFont="1" applyFill="1" applyBorder="1"/>
    <xf numFmtId="164" fontId="15" fillId="21" borderId="5" xfId="0" applyNumberFormat="1" applyFont="1" applyFill="1" applyBorder="1"/>
    <xf numFmtId="0" fontId="16" fillId="2" borderId="3" xfId="3" applyFont="1" applyFill="1" applyBorder="1" applyAlignment="1">
      <alignment horizontal="center" wrapText="1"/>
    </xf>
    <xf numFmtId="0" fontId="16" fillId="2" borderId="10" xfId="3" applyFont="1" applyFill="1" applyBorder="1" applyAlignment="1">
      <alignment horizontal="center" wrapText="1"/>
    </xf>
    <xf numFmtId="164" fontId="15" fillId="2" borderId="11" xfId="0" applyNumberFormat="1" applyFont="1" applyFill="1" applyBorder="1"/>
    <xf numFmtId="164" fontId="15" fillId="2" borderId="6" xfId="0" applyNumberFormat="1" applyFont="1" applyFill="1" applyBorder="1"/>
    <xf numFmtId="0" fontId="16" fillId="22" borderId="0" xfId="3" applyFont="1" applyFill="1" applyBorder="1" applyAlignment="1">
      <alignment horizontal="center" wrapText="1"/>
    </xf>
    <xf numFmtId="0" fontId="16" fillId="22" borderId="29" xfId="3" applyFont="1" applyFill="1" applyBorder="1" applyAlignment="1">
      <alignment horizontal="center" wrapText="1"/>
    </xf>
    <xf numFmtId="0" fontId="16" fillId="22" borderId="9" xfId="3" applyFont="1" applyFill="1" applyBorder="1" applyAlignment="1">
      <alignment horizontal="center" wrapText="1"/>
    </xf>
    <xf numFmtId="0" fontId="16" fillId="22" borderId="10" xfId="3" applyFont="1" applyFill="1" applyBorder="1" applyAlignment="1">
      <alignment horizontal="center" wrapText="1"/>
    </xf>
    <xf numFmtId="164" fontId="14" fillId="22" borderId="0" xfId="3" applyNumberFormat="1" applyFont="1" applyFill="1" applyBorder="1" applyAlignment="1">
      <alignment horizontal="right" vertical="center"/>
    </xf>
    <xf numFmtId="164" fontId="14" fillId="22" borderId="29" xfId="3" applyNumberFormat="1" applyFont="1" applyFill="1" applyBorder="1" applyAlignment="1">
      <alignment horizontal="right" vertical="center"/>
    </xf>
    <xf numFmtId="164" fontId="14" fillId="22" borderId="21" xfId="3" applyNumberFormat="1" applyFont="1" applyFill="1" applyBorder="1" applyAlignment="1">
      <alignment horizontal="right" vertical="center"/>
    </xf>
    <xf numFmtId="164" fontId="14" fillId="22" borderId="22" xfId="3" applyNumberFormat="1" applyFont="1" applyFill="1" applyBorder="1" applyAlignment="1">
      <alignment horizontal="right" vertical="center"/>
    </xf>
    <xf numFmtId="164" fontId="15" fillId="22" borderId="18" xfId="0" applyNumberFormat="1" applyFont="1" applyFill="1" applyBorder="1"/>
    <xf numFmtId="164" fontId="15" fillId="22" borderId="19" xfId="0" applyNumberFormat="1" applyFont="1" applyFill="1" applyBorder="1"/>
    <xf numFmtId="164" fontId="15" fillId="22" borderId="21" xfId="0" applyNumberFormat="1" applyFont="1" applyFill="1" applyBorder="1"/>
    <xf numFmtId="164" fontId="15" fillId="22" borderId="22" xfId="0" applyNumberFormat="1" applyFont="1" applyFill="1" applyBorder="1"/>
    <xf numFmtId="0" fontId="15" fillId="22" borderId="16" xfId="0" applyFont="1" applyFill="1" applyBorder="1"/>
    <xf numFmtId="0" fontId="15" fillId="2" borderId="16" xfId="0" applyFont="1" applyFill="1" applyBorder="1"/>
    <xf numFmtId="0" fontId="3" fillId="8" borderId="1" xfId="0" applyFont="1" applyFill="1" applyBorder="1" applyAlignment="1">
      <alignment horizontal="center"/>
    </xf>
    <xf numFmtId="0" fontId="3" fillId="8" borderId="3" xfId="0" applyFont="1"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0" fontId="16" fillId="8" borderId="17" xfId="3" applyFont="1" applyFill="1" applyBorder="1" applyAlignment="1">
      <alignment horizontal="center"/>
    </xf>
    <xf numFmtId="0" fontId="16" fillId="8" borderId="18" xfId="3" applyFont="1" applyFill="1" applyBorder="1" applyAlignment="1">
      <alignment horizontal="center"/>
    </xf>
    <xf numFmtId="0" fontId="16" fillId="8" borderId="19" xfId="3" applyFont="1" applyFill="1" applyBorder="1" applyAlignment="1">
      <alignment horizontal="center"/>
    </xf>
    <xf numFmtId="0" fontId="16" fillId="8" borderId="28" xfId="3" applyFont="1" applyFill="1" applyBorder="1" applyAlignment="1">
      <alignment horizontal="center" wrapText="1"/>
    </xf>
    <xf numFmtId="0" fontId="16" fillId="8" borderId="0" xfId="3" applyFont="1" applyFill="1" applyBorder="1" applyAlignment="1">
      <alignment horizontal="center" wrapText="1"/>
    </xf>
    <xf numFmtId="0" fontId="16" fillId="8" borderId="29" xfId="3" applyFont="1" applyFill="1" applyBorder="1" applyAlignment="1">
      <alignment horizontal="center" wrapText="1"/>
    </xf>
    <xf numFmtId="0" fontId="16" fillId="8" borderId="27" xfId="3" applyFont="1" applyFill="1" applyBorder="1" applyAlignment="1">
      <alignment horizontal="center"/>
    </xf>
    <xf numFmtId="0" fontId="16" fillId="8" borderId="7" xfId="3" applyFont="1" applyFill="1" applyBorder="1" applyAlignment="1">
      <alignment horizontal="center" wrapText="1"/>
    </xf>
    <xf numFmtId="0" fontId="16" fillId="8" borderId="7" xfId="3" applyFont="1" applyFill="1" applyBorder="1" applyAlignment="1">
      <alignment horizontal="left" vertical="top" wrapText="1"/>
    </xf>
    <xf numFmtId="0" fontId="12" fillId="8" borderId="5" xfId="0" applyFont="1" applyFill="1" applyBorder="1" applyAlignment="1">
      <alignment horizontal="center"/>
    </xf>
    <xf numFmtId="0" fontId="9" fillId="8" borderId="8" xfId="2" applyFont="1" applyFill="1" applyBorder="1" applyAlignment="1">
      <alignment horizontal="center"/>
    </xf>
    <xf numFmtId="0" fontId="9" fillId="8" borderId="9" xfId="2" applyFont="1" applyFill="1" applyBorder="1" applyAlignment="1">
      <alignment horizontal="center"/>
    </xf>
    <xf numFmtId="0" fontId="9" fillId="8" borderId="39" xfId="2" applyFont="1" applyFill="1" applyBorder="1" applyAlignment="1">
      <alignment horizontal="center"/>
    </xf>
    <xf numFmtId="0" fontId="9" fillId="8" borderId="40" xfId="2" applyFont="1" applyFill="1" applyBorder="1" applyAlignment="1">
      <alignment horizontal="center"/>
    </xf>
    <xf numFmtId="0" fontId="9" fillId="8" borderId="9" xfId="2" applyFont="1" applyFill="1" applyBorder="1" applyAlignment="1">
      <alignment horizontal="center" wrapText="1"/>
    </xf>
    <xf numFmtId="0" fontId="9" fillId="8" borderId="39" xfId="2" applyFont="1" applyFill="1" applyBorder="1" applyAlignment="1">
      <alignment horizontal="center" wrapText="1"/>
    </xf>
    <xf numFmtId="0" fontId="9" fillId="8" borderId="10" xfId="2" applyFont="1" applyFill="1" applyBorder="1" applyAlignment="1">
      <alignment horizontal="center"/>
    </xf>
    <xf numFmtId="0" fontId="9" fillId="4" borderId="1" xfId="2" applyFont="1" applyFill="1" applyBorder="1" applyAlignment="1">
      <alignment horizontal="left" vertical="top"/>
    </xf>
    <xf numFmtId="0" fontId="9" fillId="4" borderId="7" xfId="2" applyFont="1" applyFill="1" applyBorder="1" applyAlignment="1">
      <alignment horizontal="left" vertical="top" wrapText="1"/>
    </xf>
    <xf numFmtId="0" fontId="9" fillId="12" borderId="7" xfId="2" applyFont="1" applyFill="1" applyBorder="1" applyAlignment="1">
      <alignment horizontal="left" vertical="top"/>
    </xf>
    <xf numFmtId="0" fontId="9" fillId="12" borderId="7" xfId="2" applyFont="1" applyFill="1" applyBorder="1" applyAlignment="1">
      <alignment horizontal="left" vertical="top" wrapText="1"/>
    </xf>
    <xf numFmtId="0" fontId="9" fillId="4" borderId="7" xfId="2" applyFont="1" applyFill="1" applyBorder="1" applyAlignment="1">
      <alignment horizontal="left" vertical="top"/>
    </xf>
    <xf numFmtId="0" fontId="9" fillId="8" borderId="28" xfId="2" applyFont="1" applyFill="1" applyBorder="1" applyAlignment="1">
      <alignment horizontal="center" wrapText="1"/>
    </xf>
    <xf numFmtId="0" fontId="9" fillId="8" borderId="0" xfId="2" applyFont="1" applyFill="1" applyBorder="1" applyAlignment="1">
      <alignment horizontal="center" wrapText="1"/>
    </xf>
    <xf numFmtId="0" fontId="9" fillId="8" borderId="29" xfId="2" applyFont="1" applyFill="1" applyBorder="1" applyAlignment="1">
      <alignment horizontal="center" wrapText="1"/>
    </xf>
    <xf numFmtId="0" fontId="9" fillId="8" borderId="11" xfId="2" applyFont="1" applyFill="1" applyBorder="1" applyAlignment="1">
      <alignment horizontal="center" wrapText="1"/>
    </xf>
    <xf numFmtId="0" fontId="9" fillId="8" borderId="7" xfId="2" applyFont="1" applyFill="1" applyBorder="1" applyAlignment="1">
      <alignment horizontal="center" wrapText="1"/>
    </xf>
    <xf numFmtId="0" fontId="13" fillId="8" borderId="0" xfId="0" applyFont="1" applyFill="1" applyBorder="1" applyAlignment="1">
      <alignment horizontal="center"/>
    </xf>
    <xf numFmtId="0" fontId="13" fillId="8" borderId="5" xfId="0" applyFont="1" applyFill="1" applyBorder="1" applyAlignment="1">
      <alignment horizontal="center"/>
    </xf>
    <xf numFmtId="0" fontId="11" fillId="8" borderId="1" xfId="0" applyFont="1" applyFill="1" applyBorder="1" applyAlignment="1">
      <alignment horizontal="center"/>
    </xf>
    <xf numFmtId="0" fontId="11" fillId="8" borderId="2" xfId="0" applyFont="1" applyFill="1" applyBorder="1" applyAlignment="1">
      <alignment horizontal="center"/>
    </xf>
    <xf numFmtId="0" fontId="11" fillId="8" borderId="31" xfId="0" applyFont="1" applyFill="1" applyBorder="1" applyAlignment="1">
      <alignment horizontal="center"/>
    </xf>
    <xf numFmtId="0" fontId="11" fillId="8" borderId="30" xfId="0" applyFont="1" applyFill="1" applyBorder="1" applyAlignment="1">
      <alignment horizontal="center"/>
    </xf>
    <xf numFmtId="0" fontId="11" fillId="8" borderId="3" xfId="0" applyFont="1" applyFill="1" applyBorder="1" applyAlignment="1">
      <alignment horizontal="center"/>
    </xf>
    <xf numFmtId="0" fontId="12" fillId="8" borderId="0" xfId="0" applyFont="1" applyFill="1" applyBorder="1" applyAlignment="1">
      <alignment horizontal="center"/>
    </xf>
    <xf numFmtId="0" fontId="11" fillId="8" borderId="8" xfId="0" applyFont="1" applyFill="1" applyBorder="1" applyAlignment="1">
      <alignment horizontal="center"/>
    </xf>
    <xf numFmtId="0" fontId="11" fillId="8" borderId="9" xfId="0" applyFont="1" applyFill="1" applyBorder="1" applyAlignment="1">
      <alignment horizontal="center"/>
    </xf>
    <xf numFmtId="0" fontId="11" fillId="8" borderId="39" xfId="0" applyFont="1" applyFill="1" applyBorder="1" applyAlignment="1">
      <alignment horizontal="center"/>
    </xf>
    <xf numFmtId="0" fontId="11" fillId="8" borderId="40" xfId="0" applyFont="1" applyFill="1" applyBorder="1" applyAlignment="1">
      <alignment horizontal="center"/>
    </xf>
    <xf numFmtId="0" fontId="11" fillId="8" borderId="10" xfId="0" applyFont="1" applyFill="1" applyBorder="1" applyAlignment="1">
      <alignment horizontal="center"/>
    </xf>
  </cellXfs>
  <cellStyles count="4">
    <cellStyle name="Hyperlink" xfId="1" builtinId="8"/>
    <cellStyle name="Normal" xfId="0" builtinId="0"/>
    <cellStyle name="Normal_Sheet1" xfId="2"/>
    <cellStyle name="Normal_Sheet7" xfId="3"/>
  </cellStyles>
  <dxfs count="0"/>
  <tableStyles count="0" defaultTableStyle="TableStyleMedium2" defaultPivotStyle="PivotStyleLight16"/>
  <colors>
    <mruColors>
      <color rgb="FFFFFFCC"/>
      <color rgb="FF66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snmidatlantic.com/redskinsblog/trent-williams-nfls-concussion-protocol" TargetMode="External"/><Relationship Id="rId1" Type="http://schemas.openxmlformats.org/officeDocument/2006/relationships/hyperlink" Target="http://www.heraldonline.com/sports/nfl/carolina-panthers/article39327846.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snmidatlantic.com/redskinsblog/trent-williams-nfls-concussion-protocol" TargetMode="External"/><Relationship Id="rId2" Type="http://schemas.openxmlformats.org/officeDocument/2006/relationships/hyperlink" Target="http://www.tampabay.com/blogs/bucs/content/run-stopper-roy-miller-still-out-head-injury" TargetMode="External"/><Relationship Id="rId1" Type="http://schemas.openxmlformats.org/officeDocument/2006/relationships/hyperlink" Target="http://www.heraldonline.com/sports/nfl/carolina-panthers/article39327846.html"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3"/>
  <sheetViews>
    <sheetView tabSelected="1" workbookViewId="0"/>
  </sheetViews>
  <sheetFormatPr defaultRowHeight="14.4" x14ac:dyDescent="0.3"/>
  <cols>
    <col min="2" max="2" width="29.88671875" customWidth="1"/>
    <col min="3" max="3" width="155.21875" customWidth="1"/>
  </cols>
  <sheetData>
    <row r="1" spans="1:3" s="52" customFormat="1" ht="15" thickBot="1" x14ac:dyDescent="0.35">
      <c r="A1" s="52" t="s">
        <v>1059</v>
      </c>
      <c r="B1" s="52" t="s">
        <v>1058</v>
      </c>
      <c r="C1" s="52" t="s">
        <v>1057</v>
      </c>
    </row>
    <row r="2" spans="1:3" ht="15" thickBot="1" x14ac:dyDescent="0.35">
      <c r="A2" s="302"/>
      <c r="B2" t="s">
        <v>1056</v>
      </c>
      <c r="C2" t="s">
        <v>1055</v>
      </c>
    </row>
    <row r="3" spans="1:3" ht="15" thickBot="1" x14ac:dyDescent="0.35">
      <c r="A3" s="301"/>
      <c r="B3" s="293" t="s">
        <v>1054</v>
      </c>
      <c r="C3" s="293" t="s">
        <v>1053</v>
      </c>
    </row>
    <row r="4" spans="1:3" ht="15" thickBot="1" x14ac:dyDescent="0.35">
      <c r="A4" s="300"/>
      <c r="B4" t="s">
        <v>1052</v>
      </c>
      <c r="C4" t="s">
        <v>1051</v>
      </c>
    </row>
    <row r="5" spans="1:3" ht="15" thickBot="1" x14ac:dyDescent="0.35">
      <c r="A5" s="299"/>
      <c r="B5" t="s">
        <v>1050</v>
      </c>
      <c r="C5" t="s">
        <v>1049</v>
      </c>
    </row>
    <row r="6" spans="1:3" ht="15" thickBot="1" x14ac:dyDescent="0.35">
      <c r="A6" s="298"/>
      <c r="B6" t="s">
        <v>1048</v>
      </c>
      <c r="C6" t="s">
        <v>1047</v>
      </c>
    </row>
    <row r="7" spans="1:3" ht="15" thickBot="1" x14ac:dyDescent="0.35">
      <c r="A7" s="297"/>
      <c r="B7" t="s">
        <v>1046</v>
      </c>
      <c r="C7" t="s">
        <v>1045</v>
      </c>
    </row>
    <row r="8" spans="1:3" ht="15" thickBot="1" x14ac:dyDescent="0.35">
      <c r="A8" s="296"/>
      <c r="B8" t="s">
        <v>1044</v>
      </c>
      <c r="C8" t="s">
        <v>1043</v>
      </c>
    </row>
    <row r="9" spans="1:3" ht="15" thickBot="1" x14ac:dyDescent="0.35">
      <c r="A9" s="295"/>
      <c r="B9" t="s">
        <v>1042</v>
      </c>
      <c r="C9" t="s">
        <v>1041</v>
      </c>
    </row>
    <row r="10" spans="1:3" ht="15" thickBot="1" x14ac:dyDescent="0.35">
      <c r="A10" s="294"/>
      <c r="B10" s="293" t="s">
        <v>1040</v>
      </c>
      <c r="C10" s="293" t="s">
        <v>1039</v>
      </c>
    </row>
    <row r="11" spans="1:3" ht="15" thickBot="1" x14ac:dyDescent="0.35">
      <c r="A11" s="292"/>
      <c r="B11" t="s">
        <v>1038</v>
      </c>
      <c r="C11" t="s">
        <v>1037</v>
      </c>
    </row>
    <row r="13" spans="1:3" x14ac:dyDescent="0.3">
      <c r="C13" t="s">
        <v>1036</v>
      </c>
    </row>
  </sheetData>
  <pageMargins left="0.7" right="0.7" top="0.75" bottom="0.75" header="0.3" footer="0.3"/>
  <pageSetup orientation="portrait" horizontalDpi="200" verticalDpi="200" copies="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M150"/>
  <sheetViews>
    <sheetView zoomScale="55" zoomScaleNormal="55" workbookViewId="0">
      <pane xSplit="1" ySplit="1" topLeftCell="B34" activePane="bottomRight" state="frozen"/>
      <selection activeCell="E116" sqref="E116"/>
      <selection pane="topRight" activeCell="E116" sqref="E116"/>
      <selection pane="bottomLeft" activeCell="E116" sqref="E116"/>
      <selection pane="bottomRight" activeCell="L59" sqref="L59"/>
    </sheetView>
  </sheetViews>
  <sheetFormatPr defaultRowHeight="14.4" x14ac:dyDescent="0.3"/>
  <cols>
    <col min="1" max="1" width="31.109375" style="8" customWidth="1"/>
    <col min="2" max="2" width="18.109375" style="8" customWidth="1"/>
    <col min="3" max="3" width="23.33203125" style="8" customWidth="1"/>
    <col min="4" max="4" width="28.88671875" style="8" customWidth="1"/>
    <col min="5" max="5" width="28.88671875" style="10" customWidth="1"/>
    <col min="6" max="6" width="28.88671875" style="8" customWidth="1"/>
    <col min="7" max="7" width="19.77734375" style="288" customWidth="1"/>
    <col min="8" max="8" width="19.77734375" style="47" customWidth="1"/>
    <col min="9" max="9" width="29.6640625" style="47" customWidth="1"/>
    <col min="10" max="14" width="20.21875" style="47" customWidth="1"/>
    <col min="15" max="15" width="27.21875" style="8" customWidth="1"/>
    <col min="16" max="16" width="8.88671875" style="266"/>
    <col min="17" max="21" width="8.88671875" style="267"/>
    <col min="22" max="22" width="23.33203125" style="267" customWidth="1"/>
    <col min="23" max="25" width="28.88671875" style="267" customWidth="1"/>
    <col min="26" max="27" width="19.77734375" style="267" customWidth="1"/>
    <col min="28" max="33" width="20.21875" style="267" customWidth="1"/>
    <col min="34" max="34" width="22.44140625" style="267" customWidth="1"/>
    <col min="35" max="35" width="24.44140625" style="267" customWidth="1"/>
    <col min="36" max="16384" width="8.88671875" style="267"/>
  </cols>
  <sheetData>
    <row r="1" spans="1:16" s="265" customFormat="1" ht="15" thickBot="1" x14ac:dyDescent="0.35">
      <c r="A1" s="55" t="s">
        <v>649</v>
      </c>
      <c r="B1" s="55" t="s">
        <v>652</v>
      </c>
      <c r="C1" s="52" t="s">
        <v>629</v>
      </c>
      <c r="D1" s="55" t="s">
        <v>655</v>
      </c>
      <c r="E1" s="56" t="s">
        <v>656</v>
      </c>
      <c r="F1" s="55" t="s">
        <v>648</v>
      </c>
      <c r="G1" s="289" t="s">
        <v>650</v>
      </c>
      <c r="H1" s="57" t="s">
        <v>651</v>
      </c>
      <c r="I1" s="243" t="s">
        <v>682</v>
      </c>
      <c r="J1" s="84" t="s">
        <v>657</v>
      </c>
      <c r="K1" s="249" t="s">
        <v>658</v>
      </c>
      <c r="L1" s="243" t="s">
        <v>630</v>
      </c>
      <c r="M1" s="84" t="s">
        <v>659</v>
      </c>
      <c r="N1" s="249" t="s">
        <v>660</v>
      </c>
      <c r="O1" s="255" t="s">
        <v>653</v>
      </c>
      <c r="P1" s="261" t="s">
        <v>654</v>
      </c>
    </row>
    <row r="2" spans="1:16" x14ac:dyDescent="0.3">
      <c r="A2" s="4" t="s">
        <v>640</v>
      </c>
      <c r="B2" s="4" t="s">
        <v>34</v>
      </c>
      <c r="C2" s="225" t="s">
        <v>668</v>
      </c>
      <c r="D2" s="77">
        <f>F2-E2</f>
        <v>3524</v>
      </c>
      <c r="E2" s="78">
        <f>'Injuries Summarized by Year'!G6</f>
        <v>18</v>
      </c>
      <c r="F2" s="79">
        <f>'Team-Game Exps. Summarized Yr'!C23</f>
        <v>3542</v>
      </c>
      <c r="G2" s="277">
        <f>E2/F2</f>
        <v>5.0818746470920381E-3</v>
      </c>
      <c r="H2" s="71">
        <f>E2/D2</f>
        <v>5.1078320090805901E-3</v>
      </c>
      <c r="I2" s="227">
        <f>G2/G3</f>
        <v>0.91045796308954197</v>
      </c>
      <c r="J2" s="228">
        <f>EXP(LN(I2)-1.96*SQRT((D2/(E2*F2))+(D3/(E3*F3))))</f>
        <v>0.52040200312257912</v>
      </c>
      <c r="K2" s="245">
        <f>EXP(LN(I2)+1.96*SQRT((D2/(E2*F2))+(D3/(E3*F3))))</f>
        <v>1.5928718521052749</v>
      </c>
      <c r="L2" s="227">
        <f>H2/H3</f>
        <v>0.91000059740725248</v>
      </c>
      <c r="M2" s="228">
        <f>EXP(LN(L2)-(1.96*SQRT((1/D2)+(1/E2)+(1/D3)+(1/E3))))</f>
        <v>0.51860953987068015</v>
      </c>
      <c r="N2" s="245">
        <f>EXP(LN(L2)+(1.96*SQRT((1/D2)+(1/E2)+(1/D3)+(1/E3))))</f>
        <v>1.5967717976959135</v>
      </c>
      <c r="O2" s="251">
        <f>G3-G2</f>
        <v>4.9979397805484816E-4</v>
      </c>
      <c r="P2" s="257">
        <f>1/O2</f>
        <v>2000.8244274809138</v>
      </c>
    </row>
    <row r="3" spans="1:16" x14ac:dyDescent="0.3">
      <c r="A3" s="4"/>
      <c r="B3" s="4"/>
      <c r="C3" s="69" t="s">
        <v>638</v>
      </c>
      <c r="D3" s="59">
        <f>F3-E3</f>
        <v>6770</v>
      </c>
      <c r="E3" s="60">
        <f>'Injuries Summarized by Year'!G5</f>
        <v>38</v>
      </c>
      <c r="F3" s="65">
        <f>'Team-Game Exps. Summarized Yr'!D23</f>
        <v>6808</v>
      </c>
      <c r="G3" s="278">
        <f>E3/F3</f>
        <v>5.5816686251468862E-3</v>
      </c>
      <c r="H3" s="72">
        <f>E3/D3</f>
        <v>5.6129985228951258E-3</v>
      </c>
      <c r="I3" s="262"/>
      <c r="J3" s="263"/>
      <c r="K3" s="263"/>
      <c r="L3" s="269"/>
      <c r="M3" s="263"/>
      <c r="N3" s="269"/>
      <c r="O3" s="269"/>
      <c r="P3" s="269"/>
    </row>
    <row r="4" spans="1:16" x14ac:dyDescent="0.3">
      <c r="A4" s="4"/>
      <c r="B4" s="4"/>
      <c r="C4" s="11" t="s">
        <v>648</v>
      </c>
      <c r="D4" s="75">
        <f>SUM(D2:D3)</f>
        <v>10294</v>
      </c>
      <c r="E4" s="76">
        <f>SUM(E2:E3)</f>
        <v>56</v>
      </c>
      <c r="F4" s="66">
        <f>SUM(F2:F3)</f>
        <v>10350</v>
      </c>
      <c r="G4" s="279"/>
      <c r="H4" s="269"/>
      <c r="I4" s="270"/>
      <c r="J4" s="263"/>
      <c r="K4" s="263"/>
      <c r="L4" s="270"/>
      <c r="M4" s="263"/>
      <c r="N4" s="270"/>
      <c r="O4" s="270"/>
      <c r="P4" s="270"/>
    </row>
    <row r="5" spans="1:16" x14ac:dyDescent="0.3">
      <c r="A5" s="51"/>
      <c r="B5" s="51" t="s">
        <v>626</v>
      </c>
      <c r="C5" s="226" t="s">
        <v>668</v>
      </c>
      <c r="D5" s="61">
        <f>F5-E5</f>
        <v>2511</v>
      </c>
      <c r="E5" s="62">
        <f>'Injuries Summarized by Year'!G8</f>
        <v>19</v>
      </c>
      <c r="F5" s="67">
        <f>'Team-Game Exps. Summarized Yr'!C24</f>
        <v>2530</v>
      </c>
      <c r="G5" s="280">
        <f>E5/F5</f>
        <v>7.5098814229249012E-3</v>
      </c>
      <c r="H5" s="73">
        <f>E5/D5</f>
        <v>7.5667064914376738E-3</v>
      </c>
      <c r="I5" s="229">
        <f>G5/G6</f>
        <v>0.89728453364817007</v>
      </c>
      <c r="J5" s="230">
        <f>EXP(LN(I5)-1.96*SQRT((D5/(E5*F5))+(D6/(E6*F6))))</f>
        <v>0.54415201103406619</v>
      </c>
      <c r="K5" s="246">
        <f>EXP(LN(I5)+1.96*SQRT((D5/(E5*F5))+(D6/(E6*F6))))</f>
        <v>1.4795857003160284</v>
      </c>
      <c r="L5" s="229">
        <f>H5/H6</f>
        <v>0.89650731586215449</v>
      </c>
      <c r="M5" s="230">
        <f>EXP(LN(L5)-(1.96*SQRT((1/D5)+(1/E5)+(1/D6)+(1/E6))))</f>
        <v>0.54158021758342256</v>
      </c>
      <c r="N5" s="246">
        <f>EXP(LN(L5)+(1.96*SQRT((1/D5)+(1/E5)+(1/D6)+(1/E6))))</f>
        <v>1.484037528144319</v>
      </c>
      <c r="O5" s="252">
        <f>G6-G5</f>
        <v>8.5968379446640236E-4</v>
      </c>
      <c r="P5" s="258">
        <f>1/O5</f>
        <v>1163.2183908045988</v>
      </c>
    </row>
    <row r="6" spans="1:16" x14ac:dyDescent="0.3">
      <c r="A6" s="51"/>
      <c r="B6" s="51"/>
      <c r="C6" s="70" t="s">
        <v>638</v>
      </c>
      <c r="D6" s="63">
        <f>F6-E6</f>
        <v>9123</v>
      </c>
      <c r="E6" s="64">
        <f>'Injuries Summarized by Year'!G7</f>
        <v>77</v>
      </c>
      <c r="F6" s="68">
        <f>'Team-Game Exps. Summarized Yr'!D24</f>
        <v>9200</v>
      </c>
      <c r="G6" s="281">
        <f>E6/F6</f>
        <v>8.3695652173913036E-3</v>
      </c>
      <c r="H6" s="74">
        <f>E6/D6</f>
        <v>8.4402060725638495E-3</v>
      </c>
      <c r="I6" s="262"/>
      <c r="J6" s="263"/>
      <c r="K6" s="263"/>
      <c r="L6" s="269"/>
      <c r="M6" s="263"/>
      <c r="N6" s="269"/>
      <c r="O6" s="269"/>
      <c r="P6" s="269"/>
    </row>
    <row r="7" spans="1:16" ht="15" thickBot="1" x14ac:dyDescent="0.35">
      <c r="A7" s="51"/>
      <c r="B7" s="51"/>
      <c r="C7" s="58" t="s">
        <v>648</v>
      </c>
      <c r="D7" s="80">
        <f>SUM(D5:D6)</f>
        <v>11634</v>
      </c>
      <c r="E7" s="81">
        <f>SUM(E5:E6)</f>
        <v>96</v>
      </c>
      <c r="F7" s="82">
        <f>SUM(F5:F6)</f>
        <v>11730</v>
      </c>
      <c r="G7" s="279"/>
      <c r="H7" s="263"/>
      <c r="I7" s="263"/>
      <c r="J7" s="263"/>
      <c r="K7" s="263"/>
      <c r="L7" s="270"/>
      <c r="M7" s="263"/>
      <c r="N7" s="270"/>
      <c r="O7" s="270"/>
      <c r="P7" s="270"/>
    </row>
    <row r="8" spans="1:16" x14ac:dyDescent="0.3">
      <c r="A8" s="2"/>
      <c r="B8" s="2" t="s">
        <v>631</v>
      </c>
      <c r="C8" s="231" t="s">
        <v>668</v>
      </c>
      <c r="D8" s="272">
        <f>F8-E8</f>
        <v>6035</v>
      </c>
      <c r="E8" s="232">
        <f>SUM(E2,E5)</f>
        <v>37</v>
      </c>
      <c r="F8" s="273">
        <f>SUM(F2,F5)</f>
        <v>6072</v>
      </c>
      <c r="G8" s="282">
        <f>E8/F8</f>
        <v>6.093544137022398E-3</v>
      </c>
      <c r="H8" s="239">
        <f>E8/D8</f>
        <v>6.1309030654515331E-3</v>
      </c>
      <c r="I8" s="237">
        <f>G8/G9</f>
        <v>0.84822134387351777</v>
      </c>
      <c r="J8" s="238">
        <f>EXP(LN(I8)-1.96*SQRT((D8/(E8*F8))+(D9/(E9*F9))))</f>
        <v>0.58632405204799309</v>
      </c>
      <c r="K8" s="248">
        <f>EXP(LN(I8)+1.96*SQRT((D8/(E8*F8))+(D9/(E9*F9))))</f>
        <v>1.2271020533602537</v>
      </c>
      <c r="L8" s="237">
        <f>H8/H9</f>
        <v>0.84729080364540188</v>
      </c>
      <c r="M8" s="238">
        <f>EXP(LN(L8)-(1.96*SQRT((1/D8)+(1/E8)+(1/D9)+(1/E9))))</f>
        <v>0.58429835807295094</v>
      </c>
      <c r="N8" s="248">
        <f>EXP(LN(L8)+(1.96*SQRT((1/D8)+(1/E8)+(1/D9)+(1/E9))))</f>
        <v>1.2286560385172935</v>
      </c>
      <c r="O8" s="254">
        <f>G9-G8</f>
        <v>1.0903639089546134E-3</v>
      </c>
      <c r="P8" s="260">
        <f>1/O8</f>
        <v>917.12500000000011</v>
      </c>
    </row>
    <row r="9" spans="1:16" x14ac:dyDescent="0.3">
      <c r="A9" s="2"/>
      <c r="B9" s="2"/>
      <c r="C9" s="233" t="s">
        <v>638</v>
      </c>
      <c r="D9" s="233">
        <f>F9-E9</f>
        <v>15893</v>
      </c>
      <c r="E9" s="234">
        <f>SUM(E3,E6)</f>
        <v>115</v>
      </c>
      <c r="F9" s="274">
        <f>SUM(F3,F6)</f>
        <v>16008</v>
      </c>
      <c r="G9" s="283">
        <f>E9/F9</f>
        <v>7.1839080459770114E-3</v>
      </c>
      <c r="H9" s="240">
        <f>E9/D9</f>
        <v>7.2358900144717797E-3</v>
      </c>
      <c r="I9" s="262"/>
      <c r="J9" s="263"/>
      <c r="K9" s="269"/>
      <c r="L9" s="263"/>
      <c r="M9" s="263"/>
      <c r="N9" s="269"/>
      <c r="O9" s="269"/>
      <c r="P9" s="269"/>
    </row>
    <row r="10" spans="1:16" x14ac:dyDescent="0.3">
      <c r="A10" s="2"/>
      <c r="B10" s="2"/>
      <c r="C10" s="235" t="s">
        <v>648</v>
      </c>
      <c r="D10" s="235">
        <f>SUM(D8:D9)</f>
        <v>21928</v>
      </c>
      <c r="E10" s="236">
        <f>SUM(E8:E9)</f>
        <v>152</v>
      </c>
      <c r="F10" s="275">
        <f>SUM(F8:F9)</f>
        <v>22080</v>
      </c>
      <c r="G10" s="284"/>
      <c r="H10" s="264"/>
      <c r="I10" s="263"/>
      <c r="J10" s="263"/>
      <c r="K10" s="263"/>
      <c r="L10" s="263"/>
      <c r="M10" s="263"/>
      <c r="N10" s="263"/>
      <c r="O10" s="263"/>
      <c r="P10" s="263"/>
    </row>
    <row r="11" spans="1:16" ht="15" thickBot="1" x14ac:dyDescent="0.35">
      <c r="A11" s="46"/>
      <c r="B11" s="46"/>
      <c r="C11" s="46"/>
      <c r="D11" s="46"/>
      <c r="E11" s="46"/>
      <c r="F11" s="46"/>
      <c r="G11" s="285"/>
      <c r="H11" s="48"/>
      <c r="I11" s="242"/>
      <c r="J11" s="83"/>
      <c r="K11" s="247"/>
      <c r="L11" s="242"/>
      <c r="M11" s="83"/>
      <c r="N11" s="247"/>
      <c r="O11" s="253"/>
      <c r="P11" s="259"/>
    </row>
    <row r="12" spans="1:16" x14ac:dyDescent="0.3">
      <c r="A12" s="4" t="s">
        <v>639</v>
      </c>
      <c r="B12" s="4" t="s">
        <v>34</v>
      </c>
      <c r="C12" s="225" t="s">
        <v>668</v>
      </c>
      <c r="D12" s="77">
        <f>F12-E12</f>
        <v>3623</v>
      </c>
      <c r="E12" s="78">
        <f>'Injuries Summarized by Year'!L6</f>
        <v>11</v>
      </c>
      <c r="F12" s="79">
        <f>'Team-Game Exps. Summarized Yr'!C26</f>
        <v>3634</v>
      </c>
      <c r="G12" s="277">
        <f>E12/F12</f>
        <v>3.026967528893781E-3</v>
      </c>
      <c r="H12" s="71">
        <f>E12/D12</f>
        <v>3.0361578802097708E-3</v>
      </c>
      <c r="I12" s="227">
        <f>G12/G13</f>
        <v>0.45175808720112515</v>
      </c>
      <c r="J12" s="228">
        <f>EXP(LN(I12)-1.96*SQRT((D12/(E12*F12))+(D13/(E13*F13))))</f>
        <v>0.23395706670929592</v>
      </c>
      <c r="K12" s="245">
        <f>EXP(LN(I12)+1.96*SQRT((D12/(E12*F12))+(D13/(E13*F13))))</f>
        <v>0.87231974747403696</v>
      </c>
      <c r="L12" s="227">
        <f>H12/H13</f>
        <v>0.45009353819731956</v>
      </c>
      <c r="M12" s="228">
        <f>EXP(LN(L12)-(1.96*SQRT((1/D12)+(1/E12)+(1/D13)+(1/E13))))</f>
        <v>0.23251846747507893</v>
      </c>
      <c r="N12" s="245">
        <f>EXP(LN(L12)+(1.96*SQRT((1/D12)+(1/E12)+(1/D13)+(1/E13))))</f>
        <v>0.87126065867733571</v>
      </c>
      <c r="O12" s="251">
        <f>G13-G12</f>
        <v>3.6734493859364756E-3</v>
      </c>
      <c r="P12" s="257">
        <f>1/O12</f>
        <v>272.22370446382757</v>
      </c>
    </row>
    <row r="13" spans="1:16" x14ac:dyDescent="0.3">
      <c r="A13" s="4"/>
      <c r="B13" s="4"/>
      <c r="C13" s="69" t="s">
        <v>638</v>
      </c>
      <c r="D13" s="59">
        <f>F13-E13</f>
        <v>6671</v>
      </c>
      <c r="E13" s="60">
        <f>'Injuries Summarized by Year'!L5</f>
        <v>45</v>
      </c>
      <c r="F13" s="65">
        <f>'Team-Game Exps. Summarized Yr'!D26</f>
        <v>6716</v>
      </c>
      <c r="G13" s="278">
        <f>E13/F13</f>
        <v>6.7004169148302565E-3</v>
      </c>
      <c r="H13" s="72">
        <f>E13/D13</f>
        <v>6.7456153500224858E-3</v>
      </c>
      <c r="I13" s="262"/>
      <c r="J13" s="263"/>
      <c r="K13" s="263"/>
      <c r="L13" s="269"/>
      <c r="M13" s="263"/>
      <c r="N13" s="269"/>
      <c r="O13" s="269"/>
      <c r="P13" s="269"/>
    </row>
    <row r="14" spans="1:16" x14ac:dyDescent="0.3">
      <c r="A14" s="4"/>
      <c r="B14" s="4"/>
      <c r="C14" s="11" t="s">
        <v>648</v>
      </c>
      <c r="D14" s="75">
        <f>SUM(D12:D13)</f>
        <v>10294</v>
      </c>
      <c r="E14" s="76">
        <f>SUM(E12:E13)</f>
        <v>56</v>
      </c>
      <c r="F14" s="66">
        <f>SUM(F12:F13)</f>
        <v>10350</v>
      </c>
      <c r="G14" s="279"/>
      <c r="H14" s="269"/>
      <c r="I14" s="270"/>
      <c r="J14" s="263"/>
      <c r="K14" s="263"/>
      <c r="L14" s="270"/>
      <c r="M14" s="263"/>
      <c r="N14" s="270"/>
      <c r="O14" s="270"/>
      <c r="P14" s="270"/>
    </row>
    <row r="15" spans="1:16" x14ac:dyDescent="0.3">
      <c r="A15" s="51"/>
      <c r="B15" s="51" t="s">
        <v>626</v>
      </c>
      <c r="C15" s="226" t="s">
        <v>668</v>
      </c>
      <c r="D15" s="61">
        <f>F15-E15</f>
        <v>2428</v>
      </c>
      <c r="E15" s="62">
        <f>'Injuries Summarized by Year'!L8</f>
        <v>10</v>
      </c>
      <c r="F15" s="67">
        <f>'Team-Game Exps. Summarized Yr'!C27</f>
        <v>2438</v>
      </c>
      <c r="G15" s="280">
        <f>E15/F15</f>
        <v>4.1017227235438884E-3</v>
      </c>
      <c r="H15" s="73">
        <f>E15/D15</f>
        <v>4.1186161449752881E-3</v>
      </c>
      <c r="I15" s="229">
        <f>G15/G16</f>
        <v>0.54447439353099725</v>
      </c>
      <c r="J15" s="230">
        <f>EXP(LN(I15)-1.96*SQRT((D15/(E15*F15))+(D16/(E16*F16))))</f>
        <v>0.28110343500507129</v>
      </c>
      <c r="K15" s="246">
        <f>EXP(LN(I15)+1.96*SQRT((D15/(E15*F15))+(D16/(E16*F16))))</f>
        <v>1.0546024284818827</v>
      </c>
      <c r="L15" s="229">
        <f>H15/H16</f>
        <v>0.54259825841374443</v>
      </c>
      <c r="M15" s="230">
        <f>EXP(LN(L15)-(1.96*SQRT((1/D15)+(1/E15)+(1/D16)+(1/E16))))</f>
        <v>0.27929307727953856</v>
      </c>
      <c r="N15" s="246">
        <f>EXP(LN(L15)+(1.96*SQRT((1/D15)+(1/E15)+(1/D16)+(1/E16))))</f>
        <v>1.0541359381384054</v>
      </c>
      <c r="O15" s="252">
        <f>G16-G15</f>
        <v>3.4316393083114712E-3</v>
      </c>
      <c r="P15" s="258">
        <f>1/O15</f>
        <v>291.40591715976331</v>
      </c>
    </row>
    <row r="16" spans="1:16" x14ac:dyDescent="0.3">
      <c r="A16" s="51"/>
      <c r="B16" s="51"/>
      <c r="C16" s="70" t="s">
        <v>638</v>
      </c>
      <c r="D16" s="63">
        <f>F16-E16</f>
        <v>9222</v>
      </c>
      <c r="E16" s="64">
        <f>'Injuries Summarized by Year'!L7</f>
        <v>70</v>
      </c>
      <c r="F16" s="68">
        <f>'Team-Game Exps. Summarized Yr'!D27</f>
        <v>9292</v>
      </c>
      <c r="G16" s="281">
        <f>E16/F16</f>
        <v>7.5333620318553595E-3</v>
      </c>
      <c r="H16" s="74">
        <f>E16/D16</f>
        <v>7.5905443504662761E-3</v>
      </c>
      <c r="I16" s="262"/>
      <c r="J16" s="263"/>
      <c r="K16" s="263"/>
      <c r="L16" s="269"/>
      <c r="M16" s="263"/>
      <c r="N16" s="269"/>
      <c r="O16" s="269"/>
      <c r="P16" s="269"/>
    </row>
    <row r="17" spans="1:16" ht="15" thickBot="1" x14ac:dyDescent="0.35">
      <c r="A17" s="51"/>
      <c r="B17" s="51"/>
      <c r="C17" s="58" t="s">
        <v>648</v>
      </c>
      <c r="D17" s="80">
        <f>SUM(D15:D16)</f>
        <v>11650</v>
      </c>
      <c r="E17" s="81">
        <f>SUM(E15:E16)</f>
        <v>80</v>
      </c>
      <c r="F17" s="82">
        <f>SUM(F15:F16)</f>
        <v>11730</v>
      </c>
      <c r="G17" s="279"/>
      <c r="H17" s="263"/>
      <c r="I17" s="263"/>
      <c r="J17" s="263"/>
      <c r="K17" s="263"/>
      <c r="L17" s="270"/>
      <c r="M17" s="263"/>
      <c r="N17" s="270"/>
      <c r="O17" s="270"/>
      <c r="P17" s="270"/>
    </row>
    <row r="18" spans="1:16" x14ac:dyDescent="0.3">
      <c r="A18" s="2"/>
      <c r="B18" s="2" t="s">
        <v>631</v>
      </c>
      <c r="C18" s="231" t="s">
        <v>668</v>
      </c>
      <c r="D18" s="272">
        <f>F18-E18</f>
        <v>6051</v>
      </c>
      <c r="E18" s="232">
        <f>SUM(E12,E15)</f>
        <v>21</v>
      </c>
      <c r="F18" s="273">
        <f>SUM(F12,F15)</f>
        <v>6072</v>
      </c>
      <c r="G18" s="282">
        <f>E18/F18</f>
        <v>3.458498023715415E-3</v>
      </c>
      <c r="H18" s="239">
        <f>E18/D18</f>
        <v>3.4705007436787306E-3</v>
      </c>
      <c r="I18" s="237">
        <f>G18/G19</f>
        <v>0.48142292490118577</v>
      </c>
      <c r="J18" s="238">
        <f>EXP(LN(I18)-1.96*SQRT((D18/(E18*F18))+(D19/(E19*F19))))</f>
        <v>0.30264578761232863</v>
      </c>
      <c r="K18" s="248">
        <f>EXP(LN(I18)+1.96*SQRT((D18/(E18*F18))+(D19/(E19*F19))))</f>
        <v>0.76580623985850393</v>
      </c>
      <c r="L18" s="237">
        <f>H18/H19</f>
        <v>0.47962320277640058</v>
      </c>
      <c r="M18" s="238">
        <f>EXP(LN(L18)-(1.96*SQRT((1/D18)+(1/E18)+(1/D19)+(1/E19))))</f>
        <v>0.30094795821711851</v>
      </c>
      <c r="N18" s="248">
        <f>EXP(LN(L18)+(1.96*SQRT((1/D18)+(1/E18)+(1/D19)+(1/E19))))</f>
        <v>0.76437938972668285</v>
      </c>
      <c r="O18" s="254">
        <f>G19-G18</f>
        <v>3.7254100222615964E-3</v>
      </c>
      <c r="P18" s="260">
        <f>1/O18</f>
        <v>268.42682926829269</v>
      </c>
    </row>
    <row r="19" spans="1:16" x14ac:dyDescent="0.3">
      <c r="A19" s="2"/>
      <c r="B19" s="2"/>
      <c r="C19" s="233" t="s">
        <v>638</v>
      </c>
      <c r="D19" s="233">
        <f>F19-E19</f>
        <v>15893</v>
      </c>
      <c r="E19" s="234">
        <f>SUM(E13,E16)</f>
        <v>115</v>
      </c>
      <c r="F19" s="274">
        <f>SUM(F13,F16)</f>
        <v>16008</v>
      </c>
      <c r="G19" s="283">
        <f>E19/F19</f>
        <v>7.1839080459770114E-3</v>
      </c>
      <c r="H19" s="240">
        <f>E19/D19</f>
        <v>7.2358900144717797E-3</v>
      </c>
      <c r="I19" s="262"/>
      <c r="J19" s="263"/>
      <c r="K19" s="269"/>
      <c r="L19" s="263"/>
      <c r="M19" s="263"/>
      <c r="N19" s="269"/>
      <c r="O19" s="269"/>
      <c r="P19" s="269"/>
    </row>
    <row r="20" spans="1:16" x14ac:dyDescent="0.3">
      <c r="A20" s="2"/>
      <c r="B20" s="2"/>
      <c r="C20" s="235" t="s">
        <v>648</v>
      </c>
      <c r="D20" s="235">
        <f>SUM(D18:D19)</f>
        <v>21944</v>
      </c>
      <c r="E20" s="236">
        <f>SUM(E18:E19)</f>
        <v>136</v>
      </c>
      <c r="F20" s="275">
        <f>SUM(F18:F19)</f>
        <v>22080</v>
      </c>
      <c r="G20" s="284"/>
      <c r="H20" s="264"/>
      <c r="I20" s="263"/>
      <c r="J20" s="263"/>
      <c r="K20" s="263"/>
      <c r="L20" s="263"/>
      <c r="M20" s="263"/>
      <c r="N20" s="263"/>
      <c r="O20" s="263"/>
      <c r="P20" s="263"/>
    </row>
    <row r="21" spans="1:16" ht="15" thickBot="1" x14ac:dyDescent="0.35">
      <c r="A21" s="46"/>
      <c r="B21" s="46"/>
      <c r="C21" s="46"/>
      <c r="D21" s="46"/>
      <c r="E21" s="46"/>
      <c r="F21" s="46"/>
      <c r="G21" s="285"/>
      <c r="H21" s="48"/>
      <c r="I21" s="242"/>
      <c r="J21" s="83"/>
      <c r="K21" s="247"/>
      <c r="L21" s="242"/>
      <c r="M21" s="83"/>
      <c r="N21" s="247"/>
      <c r="O21" s="253"/>
      <c r="P21" s="259"/>
    </row>
    <row r="22" spans="1:16" x14ac:dyDescent="0.3">
      <c r="A22" s="4" t="s">
        <v>632</v>
      </c>
      <c r="B22" s="4" t="s">
        <v>34</v>
      </c>
      <c r="C22" s="225" t="s">
        <v>668</v>
      </c>
      <c r="D22" s="77">
        <f>F22-E22</f>
        <v>3298</v>
      </c>
      <c r="E22" s="78">
        <f>'Injuries Summarized by Year'!Q6</f>
        <v>14</v>
      </c>
      <c r="F22" s="79">
        <f>'Team-Game Exps. Summarized Yr'!C29</f>
        <v>3312</v>
      </c>
      <c r="G22" s="277">
        <f>E22/F22</f>
        <v>4.227053140096618E-3</v>
      </c>
      <c r="H22" s="71">
        <f>E22/D22</f>
        <v>4.2449969678593083E-3</v>
      </c>
      <c r="I22" s="227">
        <f>G22/G23</f>
        <v>1.0624999999999998</v>
      </c>
      <c r="J22" s="228">
        <f>EXP(LN(I22)-1.96*SQRT((D22/(E22*F22))+(D23/(E23*F23))))</f>
        <v>0.56011944277532033</v>
      </c>
      <c r="K22" s="245">
        <f>EXP(LN(I22)+1.96*SQRT((D22/(E22*F22))+(D23/(E23*F23))))</f>
        <v>2.0154741360278683</v>
      </c>
      <c r="L22" s="227">
        <f>H22/H23</f>
        <v>1.062765312310491</v>
      </c>
      <c r="M22" s="228">
        <f>EXP(LN(L22)-(1.96*SQRT((1/D22)+(1/E22)+(1/D23)+(1/E23))))</f>
        <v>0.55876861421816582</v>
      </c>
      <c r="N22" s="245">
        <f>EXP(LN(L22)+(1.96*SQRT((1/D22)+(1/E22)+(1/D23)+(1/E23))))</f>
        <v>2.0213556744427752</v>
      </c>
      <c r="O22" s="251">
        <f>G23-G22</f>
        <v>-2.4865018471156505E-4</v>
      </c>
      <c r="P22" s="257">
        <f>1/O22</f>
        <v>-4021.7142857142976</v>
      </c>
    </row>
    <row r="23" spans="1:16" x14ac:dyDescent="0.3">
      <c r="A23" s="4"/>
      <c r="B23" s="4"/>
      <c r="C23" s="69" t="s">
        <v>638</v>
      </c>
      <c r="D23" s="59">
        <f>F23-E23</f>
        <v>7010</v>
      </c>
      <c r="E23" s="60">
        <f>'Injuries Summarized by Year'!Q5</f>
        <v>28</v>
      </c>
      <c r="F23" s="65">
        <f>'Team-Game Exps. Summarized Yr'!D29</f>
        <v>7038</v>
      </c>
      <c r="G23" s="278">
        <f>E23/F23</f>
        <v>3.978402955385053E-3</v>
      </c>
      <c r="H23" s="72">
        <f>E23/D23</f>
        <v>3.9942938659058491E-3</v>
      </c>
      <c r="I23" s="262"/>
      <c r="J23" s="263"/>
      <c r="K23" s="263"/>
      <c r="L23" s="269"/>
      <c r="M23" s="263"/>
      <c r="N23" s="269"/>
      <c r="O23" s="269"/>
      <c r="P23" s="269"/>
    </row>
    <row r="24" spans="1:16" x14ac:dyDescent="0.3">
      <c r="A24" s="4"/>
      <c r="B24" s="4"/>
      <c r="C24" s="11" t="s">
        <v>648</v>
      </c>
      <c r="D24" s="75">
        <f>SUM(D22:D23)</f>
        <v>10308</v>
      </c>
      <c r="E24" s="76">
        <f>SUM(E22:E23)</f>
        <v>42</v>
      </c>
      <c r="F24" s="66">
        <f>SUM(F22:F23)</f>
        <v>10350</v>
      </c>
      <c r="G24" s="279"/>
      <c r="H24" s="269"/>
      <c r="I24" s="270"/>
      <c r="J24" s="263"/>
      <c r="K24" s="263"/>
      <c r="L24" s="270"/>
      <c r="M24" s="263"/>
      <c r="N24" s="270"/>
      <c r="O24" s="270"/>
      <c r="P24" s="270"/>
    </row>
    <row r="25" spans="1:16" x14ac:dyDescent="0.3">
      <c r="A25" s="51"/>
      <c r="B25" s="51" t="s">
        <v>626</v>
      </c>
      <c r="C25" s="226" t="s">
        <v>668</v>
      </c>
      <c r="D25" s="61">
        <f>F25-E25</f>
        <v>2748</v>
      </c>
      <c r="E25" s="62">
        <f>'Injuries Summarized by Year'!Q8</f>
        <v>12</v>
      </c>
      <c r="F25" s="67">
        <f>'Team-Game Exps. Summarized Yr'!C30</f>
        <v>2760</v>
      </c>
      <c r="G25" s="280">
        <f>E25/F25</f>
        <v>4.3478260869565218E-3</v>
      </c>
      <c r="H25" s="73">
        <f>E25/D25</f>
        <v>4.3668122270742356E-3</v>
      </c>
      <c r="I25" s="229">
        <f>G25/G26</f>
        <v>0.90697674418604646</v>
      </c>
      <c r="J25" s="230">
        <f>EXP(LN(I25)-1.96*SQRT((D25/(E25*F25))+(D26/(E26*F26))))</f>
        <v>0.47897094622172537</v>
      </c>
      <c r="K25" s="246">
        <f>EXP(LN(I25)+1.96*SQRT((D25/(E25*F25))+(D26/(E26*F26))))</f>
        <v>1.7174461644976682</v>
      </c>
      <c r="L25" s="229">
        <f>H25/H26</f>
        <v>0.90657052909515579</v>
      </c>
      <c r="M25" s="230">
        <f>EXP(LN(L25)-(1.96*SQRT((1/D25)+(1/E25)+(1/D26)+(1/E26))))</f>
        <v>0.47739353542780666</v>
      </c>
      <c r="N25" s="246">
        <f>EXP(LN(L25)+(1.96*SQRT((1/D25)+(1/E25)+(1/D26)+(1/E26))))</f>
        <v>1.721577824650198</v>
      </c>
      <c r="O25" s="252">
        <f>G26-G25</f>
        <v>4.4593088071348975E-4</v>
      </c>
      <c r="P25" s="258">
        <f>1/O25</f>
        <v>2242.4999999999982</v>
      </c>
    </row>
    <row r="26" spans="1:16" x14ac:dyDescent="0.3">
      <c r="A26" s="51"/>
      <c r="B26" s="51"/>
      <c r="C26" s="70" t="s">
        <v>638</v>
      </c>
      <c r="D26" s="63">
        <f>F26-E26</f>
        <v>8927</v>
      </c>
      <c r="E26" s="64">
        <f>'Injuries Summarized by Year'!Q7</f>
        <v>43</v>
      </c>
      <c r="F26" s="68">
        <f>'Team-Game Exps. Summarized Yr'!D30</f>
        <v>8970</v>
      </c>
      <c r="G26" s="281">
        <f>E26/F26</f>
        <v>4.7937569676700115E-3</v>
      </c>
      <c r="H26" s="74">
        <f>E26/D26</f>
        <v>4.8168477652066766E-3</v>
      </c>
      <c r="I26" s="262"/>
      <c r="J26" s="263"/>
      <c r="K26" s="263"/>
      <c r="L26" s="269"/>
      <c r="M26" s="263"/>
      <c r="N26" s="269"/>
      <c r="O26" s="269"/>
      <c r="P26" s="269"/>
    </row>
    <row r="27" spans="1:16" ht="15" thickBot="1" x14ac:dyDescent="0.35">
      <c r="A27" s="51"/>
      <c r="B27" s="51"/>
      <c r="C27" s="58" t="s">
        <v>648</v>
      </c>
      <c r="D27" s="80">
        <f>SUM(D25:D26)</f>
        <v>11675</v>
      </c>
      <c r="E27" s="81">
        <f>SUM(E25:E26)</f>
        <v>55</v>
      </c>
      <c r="F27" s="82">
        <f>SUM(F25:F26)</f>
        <v>11730</v>
      </c>
      <c r="G27" s="279"/>
      <c r="H27" s="263"/>
      <c r="I27" s="263"/>
      <c r="J27" s="263"/>
      <c r="K27" s="263"/>
      <c r="L27" s="270"/>
      <c r="M27" s="263"/>
      <c r="N27" s="270"/>
      <c r="O27" s="270"/>
      <c r="P27" s="270"/>
    </row>
    <row r="28" spans="1:16" x14ac:dyDescent="0.3">
      <c r="A28" s="2"/>
      <c r="B28" s="2" t="s">
        <v>631</v>
      </c>
      <c r="C28" s="231" t="s">
        <v>668</v>
      </c>
      <c r="D28" s="272">
        <f>F28-E28</f>
        <v>6046</v>
      </c>
      <c r="E28" s="232">
        <f>SUM(E22,E25)</f>
        <v>26</v>
      </c>
      <c r="F28" s="273">
        <f>SUM(F22,F25)</f>
        <v>6072</v>
      </c>
      <c r="G28" s="282">
        <f>E28/F28</f>
        <v>4.281949934123847E-3</v>
      </c>
      <c r="H28" s="239">
        <f>E28/D28</f>
        <v>4.3003638769434334E-3</v>
      </c>
      <c r="I28" s="237">
        <f>G28/G29</f>
        <v>0.96542893725992307</v>
      </c>
      <c r="J28" s="238">
        <f>EXP(LN(I28)-1.96*SQRT((D28/(E28*F28))+(D29/(E29*F29))))</f>
        <v>0.61662150040261965</v>
      </c>
      <c r="K28" s="248">
        <f>EXP(LN(I28)+1.96*SQRT((D28/(E28*F28))+(D29/(E29*F29))))</f>
        <v>1.511548060342115</v>
      </c>
      <c r="L28" s="237">
        <f>H28/H29</f>
        <v>0.96528026911052811</v>
      </c>
      <c r="M28" s="238">
        <f>EXP(LN(L28)-(1.96*SQRT((1/D28)+(1/E28)+(1/D29)+(1/E29))))</f>
        <v>0.61532763608183438</v>
      </c>
      <c r="N28" s="248">
        <f>EXP(LN(L28)+(1.96*SQRT((1/D28)+(1/E28)+(1/D29)+(1/E29))))</f>
        <v>1.5142599540420691</v>
      </c>
      <c r="O28" s="254">
        <f>G29-G28</f>
        <v>1.53332424696743E-4</v>
      </c>
      <c r="P28" s="260">
        <f>1/O28</f>
        <v>6521.7777777777583</v>
      </c>
    </row>
    <row r="29" spans="1:16" x14ac:dyDescent="0.3">
      <c r="A29" s="2"/>
      <c r="B29" s="2"/>
      <c r="C29" s="233" t="s">
        <v>638</v>
      </c>
      <c r="D29" s="233">
        <f>F29-E29</f>
        <v>15937</v>
      </c>
      <c r="E29" s="234">
        <f>SUM(E23,E26)</f>
        <v>71</v>
      </c>
      <c r="F29" s="274">
        <f>SUM(F23,F26)</f>
        <v>16008</v>
      </c>
      <c r="G29" s="283">
        <f>E29/F29</f>
        <v>4.43528235882059E-3</v>
      </c>
      <c r="H29" s="240">
        <f>E29/D29</f>
        <v>4.4550417267992725E-3</v>
      </c>
      <c r="I29" s="262"/>
      <c r="J29" s="263"/>
      <c r="K29" s="269"/>
      <c r="L29" s="263"/>
      <c r="M29" s="263"/>
      <c r="N29" s="269"/>
      <c r="O29" s="269"/>
      <c r="P29" s="269"/>
    </row>
    <row r="30" spans="1:16" x14ac:dyDescent="0.3">
      <c r="A30" s="2"/>
      <c r="B30" s="2"/>
      <c r="C30" s="235" t="s">
        <v>648</v>
      </c>
      <c r="D30" s="235">
        <f>SUM(D28:D29)</f>
        <v>21983</v>
      </c>
      <c r="E30" s="236">
        <f>SUM(E28:E29)</f>
        <v>97</v>
      </c>
      <c r="F30" s="275">
        <f>SUM(F28:F29)</f>
        <v>22080</v>
      </c>
      <c r="G30" s="284"/>
      <c r="H30" s="264"/>
      <c r="I30" s="263"/>
      <c r="J30" s="263"/>
      <c r="K30" s="263"/>
      <c r="L30" s="263"/>
      <c r="M30" s="263"/>
      <c r="N30" s="263"/>
      <c r="O30" s="263"/>
      <c r="P30" s="263"/>
    </row>
    <row r="31" spans="1:16" ht="15" thickBot="1" x14ac:dyDescent="0.35">
      <c r="A31" s="46"/>
      <c r="B31" s="46"/>
      <c r="C31" s="46"/>
      <c r="D31" s="46"/>
      <c r="E31" s="46"/>
      <c r="F31" s="46"/>
      <c r="G31" s="285"/>
      <c r="H31" s="48"/>
      <c r="I31" s="242"/>
      <c r="J31" s="83"/>
      <c r="K31" s="247"/>
      <c r="L31" s="242"/>
      <c r="M31" s="83"/>
      <c r="N31" s="247"/>
      <c r="O31" s="253"/>
      <c r="P31" s="259"/>
    </row>
    <row r="32" spans="1:16" x14ac:dyDescent="0.3">
      <c r="A32" s="4" t="s">
        <v>633</v>
      </c>
      <c r="B32" s="4" t="s">
        <v>34</v>
      </c>
      <c r="C32" s="225" t="s">
        <v>668</v>
      </c>
      <c r="D32" s="77">
        <f>F32-E32</f>
        <v>3204</v>
      </c>
      <c r="E32" s="78">
        <f>'Injuries Summarized by Year'!V6</f>
        <v>16</v>
      </c>
      <c r="F32" s="79">
        <f>'Team-Game Exps. Summarized Yr'!C32</f>
        <v>3220</v>
      </c>
      <c r="G32" s="277">
        <f>E32/F32</f>
        <v>4.9689440993788822E-3</v>
      </c>
      <c r="H32" s="71">
        <f>E32/D32</f>
        <v>4.9937578027465668E-3</v>
      </c>
      <c r="I32" s="227">
        <f>G32/G33</f>
        <v>0.70857142857142863</v>
      </c>
      <c r="J32" s="228">
        <f>EXP(LN(I32)-1.96*SQRT((D32/(E32*F32))+(D33/(E33*F33))))</f>
        <v>0.40416530774870596</v>
      </c>
      <c r="K32" s="245">
        <f>EXP(LN(I32)+1.96*SQRT((D32/(E32*F32))+(D33/(E33*F33))))</f>
        <v>1.2422478123726659</v>
      </c>
      <c r="L32" s="227">
        <f>H32/H33</f>
        <v>0.70711610486891385</v>
      </c>
      <c r="M32" s="228">
        <f>EXP(LN(L32)-(1.96*SQRT((1/D32)+(1/E32)+(1/D33)+(1/E33))))</f>
        <v>0.40209285707274878</v>
      </c>
      <c r="N32" s="245">
        <f>EXP(LN(L32)+(1.96*SQRT((1/D32)+(1/E32)+(1/D33)+(1/E33))))</f>
        <v>1.2435266555220594</v>
      </c>
      <c r="O32" s="251">
        <f>G33-G32</f>
        <v>2.0436786215187333E-3</v>
      </c>
      <c r="P32" s="257">
        <f>1/O32</f>
        <v>489.31372549019619</v>
      </c>
    </row>
    <row r="33" spans="1:16" x14ac:dyDescent="0.3">
      <c r="A33" s="4"/>
      <c r="B33" s="4"/>
      <c r="C33" s="69" t="s">
        <v>638</v>
      </c>
      <c r="D33" s="59">
        <f>F33-E33</f>
        <v>7080</v>
      </c>
      <c r="E33" s="60">
        <f>'Injuries Summarized by Year'!V5</f>
        <v>50</v>
      </c>
      <c r="F33" s="65">
        <f>'Team-Game Exps. Summarized Yr'!D32</f>
        <v>7130</v>
      </c>
      <c r="G33" s="278">
        <f>E33/F33</f>
        <v>7.0126227208976155E-3</v>
      </c>
      <c r="H33" s="72">
        <f>E33/D33</f>
        <v>7.0621468926553672E-3</v>
      </c>
      <c r="I33" s="262"/>
      <c r="J33" s="263"/>
      <c r="K33" s="263"/>
      <c r="L33" s="269"/>
      <c r="M33" s="263"/>
      <c r="N33" s="269"/>
      <c r="O33" s="269"/>
      <c r="P33" s="269"/>
    </row>
    <row r="34" spans="1:16" x14ac:dyDescent="0.3">
      <c r="A34" s="4"/>
      <c r="B34" s="4"/>
      <c r="C34" s="11" t="s">
        <v>648</v>
      </c>
      <c r="D34" s="75">
        <f>SUM(D32:D33)</f>
        <v>10284</v>
      </c>
      <c r="E34" s="76">
        <f>SUM(E32:E33)</f>
        <v>66</v>
      </c>
      <c r="F34" s="66">
        <f>SUM(F32:F33)</f>
        <v>10350</v>
      </c>
      <c r="G34" s="279"/>
      <c r="H34" s="269"/>
      <c r="I34" s="270"/>
      <c r="J34" s="263"/>
      <c r="K34" s="263"/>
      <c r="L34" s="270"/>
      <c r="M34" s="263"/>
      <c r="N34" s="270"/>
      <c r="O34" s="270"/>
      <c r="P34" s="270"/>
    </row>
    <row r="35" spans="1:16" x14ac:dyDescent="0.3">
      <c r="A35" s="51"/>
      <c r="B35" s="51" t="s">
        <v>626</v>
      </c>
      <c r="C35" s="226" t="s">
        <v>668</v>
      </c>
      <c r="D35" s="61">
        <f>F35-E35</f>
        <v>2642</v>
      </c>
      <c r="E35" s="62">
        <f>'Injuries Summarized by Year'!V8</f>
        <v>26</v>
      </c>
      <c r="F35" s="67">
        <f>'Team-Game Exps. Summarized Yr'!C33</f>
        <v>2668</v>
      </c>
      <c r="G35" s="280">
        <f>E35/F35</f>
        <v>9.7451274362818589E-3</v>
      </c>
      <c r="H35" s="73">
        <f>E35/D35</f>
        <v>9.8410295230885701E-3</v>
      </c>
      <c r="I35" s="229">
        <f>G35/G36</f>
        <v>1.1468875951634572</v>
      </c>
      <c r="J35" s="230">
        <f>EXP(LN(I35)-1.96*SQRT((D35/(E35*F35))+(D36/(E36*F36))))</f>
        <v>0.73681415822289109</v>
      </c>
      <c r="K35" s="246">
        <f>EXP(LN(I35)+1.96*SQRT((D35/(E35*F35))+(D36/(E36*F36))))</f>
        <v>1.7851871347210402</v>
      </c>
      <c r="L35" s="229">
        <f>H35/H36</f>
        <v>1.1483331203240363</v>
      </c>
      <c r="M35" s="230">
        <f>EXP(LN(L35)-(1.96*SQRT((1/D35)+(1/E35)+(1/D36)+(1/E36))))</f>
        <v>0.73464175393544406</v>
      </c>
      <c r="N35" s="246">
        <f>EXP(LN(L35)+(1.96*SQRT((1/D35)+(1/E35)+(1/D36)+(1/E36))))</f>
        <v>1.7949823137183332</v>
      </c>
      <c r="O35" s="252">
        <f>G36-G35</f>
        <v>-1.2481069110114994E-3</v>
      </c>
      <c r="P35" s="258">
        <f>1/O35</f>
        <v>-801.21341463414626</v>
      </c>
    </row>
    <row r="36" spans="1:16" x14ac:dyDescent="0.3">
      <c r="A36" s="51"/>
      <c r="B36" s="51"/>
      <c r="C36" s="70" t="s">
        <v>638</v>
      </c>
      <c r="D36" s="63">
        <f>F36-E36</f>
        <v>8985</v>
      </c>
      <c r="E36" s="64">
        <f>'Injuries Summarized by Year'!V7</f>
        <v>77</v>
      </c>
      <c r="F36" s="68">
        <f>'Team-Game Exps. Summarized Yr'!D33</f>
        <v>9062</v>
      </c>
      <c r="G36" s="281">
        <f>E36/F36</f>
        <v>8.4970205252703594E-3</v>
      </c>
      <c r="H36" s="74">
        <f>E36/D36</f>
        <v>8.5698386199220926E-3</v>
      </c>
      <c r="I36" s="262"/>
      <c r="J36" s="263"/>
      <c r="K36" s="263"/>
      <c r="L36" s="269"/>
      <c r="M36" s="263"/>
      <c r="N36" s="269"/>
      <c r="O36" s="269"/>
      <c r="P36" s="269"/>
    </row>
    <row r="37" spans="1:16" ht="15" thickBot="1" x14ac:dyDescent="0.35">
      <c r="A37" s="51"/>
      <c r="B37" s="51"/>
      <c r="C37" s="58" t="s">
        <v>648</v>
      </c>
      <c r="D37" s="80">
        <f>SUM(D35:D36)</f>
        <v>11627</v>
      </c>
      <c r="E37" s="81">
        <f>SUM(E35:E36)</f>
        <v>103</v>
      </c>
      <c r="F37" s="82">
        <f>SUM(F35:F36)</f>
        <v>11730</v>
      </c>
      <c r="G37" s="279"/>
      <c r="H37" s="263"/>
      <c r="I37" s="263"/>
      <c r="J37" s="263"/>
      <c r="K37" s="263"/>
      <c r="L37" s="270"/>
      <c r="M37" s="263"/>
      <c r="N37" s="270"/>
      <c r="O37" s="270"/>
      <c r="P37" s="270"/>
    </row>
    <row r="38" spans="1:16" x14ac:dyDescent="0.3">
      <c r="A38" s="2"/>
      <c r="B38" s="2" t="s">
        <v>631</v>
      </c>
      <c r="C38" s="231" t="s">
        <v>668</v>
      </c>
      <c r="D38" s="272">
        <f>F38-E38</f>
        <v>5846</v>
      </c>
      <c r="E38" s="232">
        <f>SUM(E32,E35)</f>
        <v>42</v>
      </c>
      <c r="F38" s="273">
        <f>SUM(F32,F35)</f>
        <v>5888</v>
      </c>
      <c r="G38" s="282">
        <f>E38/F38</f>
        <v>7.1331521739130431E-3</v>
      </c>
      <c r="H38" s="239">
        <f>E38/D38</f>
        <v>7.1843995894628806E-3</v>
      </c>
      <c r="I38" s="237">
        <f>G38/G39</f>
        <v>0.90944881889763773</v>
      </c>
      <c r="J38" s="238">
        <f>EXP(LN(I38)-1.96*SQRT((D38/(E38*F38))+(D39/(E39*F39))))</f>
        <v>0.64241767979170683</v>
      </c>
      <c r="K38" s="248">
        <f>EXP(LN(I38)+1.96*SQRT((D38/(E38*F38))+(D39/(E39*F39))))</f>
        <v>1.2874757034434055</v>
      </c>
      <c r="L38" s="237">
        <f>H38/H39</f>
        <v>0.90879826302930056</v>
      </c>
      <c r="M38" s="238">
        <f>EXP(LN(L38)-(1.96*SQRT((1/D38)+(1/E38)+(1/D39)+(1/E39))))</f>
        <v>0.64031710757964933</v>
      </c>
      <c r="N38" s="248">
        <f>EXP(LN(L38)+(1.96*SQRT((1/D38)+(1/E38)+(1/D39)+(1/E39))))</f>
        <v>1.2898519703884967</v>
      </c>
      <c r="O38" s="254">
        <f>G39-G38</f>
        <v>7.1022727272727296E-4</v>
      </c>
      <c r="P38" s="260">
        <f>1/O38</f>
        <v>1407.9999999999995</v>
      </c>
    </row>
    <row r="39" spans="1:16" x14ac:dyDescent="0.3">
      <c r="A39" s="2"/>
      <c r="B39" s="2"/>
      <c r="C39" s="233" t="s">
        <v>638</v>
      </c>
      <c r="D39" s="233">
        <f>F39-E39</f>
        <v>16065</v>
      </c>
      <c r="E39" s="234">
        <f>SUM(E33,E36)</f>
        <v>127</v>
      </c>
      <c r="F39" s="274">
        <f>SUM(F33,F36)</f>
        <v>16192</v>
      </c>
      <c r="G39" s="283">
        <f>E39/F39</f>
        <v>7.843379446640316E-3</v>
      </c>
      <c r="H39" s="240">
        <f>E39/D39</f>
        <v>7.9053843759726121E-3</v>
      </c>
      <c r="I39" s="262"/>
      <c r="J39" s="263"/>
      <c r="K39" s="269"/>
      <c r="L39" s="263"/>
      <c r="M39" s="263"/>
      <c r="N39" s="269"/>
      <c r="O39" s="269"/>
      <c r="P39" s="269"/>
    </row>
    <row r="40" spans="1:16" x14ac:dyDescent="0.3">
      <c r="A40" s="2"/>
      <c r="B40" s="2"/>
      <c r="C40" s="235" t="s">
        <v>648</v>
      </c>
      <c r="D40" s="235">
        <f>SUM(D38:D39)</f>
        <v>21911</v>
      </c>
      <c r="E40" s="236">
        <f>SUM(E38:E39)</f>
        <v>169</v>
      </c>
      <c r="F40" s="275">
        <f>SUM(F38:F39)</f>
        <v>22080</v>
      </c>
      <c r="G40" s="284"/>
      <c r="H40" s="264"/>
      <c r="I40" s="263"/>
      <c r="J40" s="263"/>
      <c r="K40" s="263"/>
      <c r="L40" s="263"/>
      <c r="M40" s="263"/>
      <c r="N40" s="263"/>
      <c r="O40" s="263"/>
      <c r="P40" s="263"/>
    </row>
    <row r="41" spans="1:16" x14ac:dyDescent="0.3">
      <c r="A41" s="46"/>
      <c r="B41" s="46"/>
      <c r="C41" s="49"/>
      <c r="D41" s="49"/>
      <c r="E41" s="49"/>
      <c r="F41" s="49"/>
      <c r="G41" s="286"/>
      <c r="H41" s="83"/>
      <c r="I41" s="242"/>
      <c r="J41" s="83"/>
      <c r="K41" s="247"/>
      <c r="L41" s="242"/>
      <c r="M41" s="83"/>
      <c r="N41" s="247"/>
      <c r="O41" s="253"/>
      <c r="P41" s="259"/>
    </row>
    <row r="42" spans="1:16" ht="15" thickBot="1" x14ac:dyDescent="0.35">
      <c r="A42" s="46"/>
      <c r="B42" s="46"/>
      <c r="C42" s="46"/>
      <c r="D42" s="46"/>
      <c r="E42" s="46"/>
      <c r="F42" s="46"/>
      <c r="G42" s="286"/>
      <c r="H42" s="83"/>
      <c r="I42" s="242"/>
      <c r="J42" s="83"/>
      <c r="K42" s="247"/>
      <c r="L42" s="242"/>
      <c r="M42" s="83"/>
      <c r="N42" s="247"/>
      <c r="O42" s="253"/>
      <c r="P42" s="259"/>
    </row>
    <row r="43" spans="1:16" x14ac:dyDescent="0.3">
      <c r="A43" s="4" t="s">
        <v>631</v>
      </c>
      <c r="B43" s="4" t="s">
        <v>34</v>
      </c>
      <c r="C43" s="225" t="s">
        <v>668</v>
      </c>
      <c r="D43" s="77">
        <f>F43-E43</f>
        <v>13649</v>
      </c>
      <c r="E43" s="78">
        <f>SUM(E2,E12,E22,E32)</f>
        <v>59</v>
      </c>
      <c r="F43" s="79">
        <f>'Team-Game Exps. Summarized Yr'!C35</f>
        <v>13708</v>
      </c>
      <c r="G43" s="277">
        <f>E43/F43</f>
        <v>4.3040560256784356E-3</v>
      </c>
      <c r="H43" s="71">
        <f>E43/D43</f>
        <v>4.3226610008059198E-3</v>
      </c>
      <c r="I43" s="227">
        <f>G43/G44</f>
        <v>0.74029763641669089</v>
      </c>
      <c r="J43" s="228">
        <f>EXP(LN(I43)-1.96*SQRT((D43/(E43*F43))+(D44/(E44*F44))))</f>
        <v>0.54975486223952663</v>
      </c>
      <c r="K43" s="245">
        <f>EXP(LN(I43)+1.96*SQRT((D43/(E43*F43))+(D44/(E44*F44))))</f>
        <v>0.99688175244434551</v>
      </c>
      <c r="L43" s="227">
        <f>H43/H44</f>
        <v>0.73917503113781236</v>
      </c>
      <c r="M43" s="228">
        <f>EXP(LN(L43)-(1.96*SQRT((1/D43)+(1/E43)+(1/D44)+(1/E44))))</f>
        <v>0.54814886567849552</v>
      </c>
      <c r="N43" s="245">
        <f>EXP(LN(L43)+(1.96*SQRT((1/D43)+(1/E43)+(1/D44)+(1/E44))))</f>
        <v>0.99677252087583945</v>
      </c>
      <c r="O43" s="251">
        <f>G44-G43</f>
        <v>1.5098974626936573E-3</v>
      </c>
      <c r="P43" s="257">
        <f>1/O43</f>
        <v>662.29662921348302</v>
      </c>
    </row>
    <row r="44" spans="1:16" x14ac:dyDescent="0.3">
      <c r="A44" s="4" t="s">
        <v>683</v>
      </c>
      <c r="B44" s="4"/>
      <c r="C44" s="69" t="s">
        <v>638</v>
      </c>
      <c r="D44" s="59">
        <f>F44-E44</f>
        <v>27531</v>
      </c>
      <c r="E44" s="60">
        <f>SUM(E3,E13,E23,E33)</f>
        <v>161</v>
      </c>
      <c r="F44" s="65">
        <f>'Team-Game Exps. Summarized Yr'!D35</f>
        <v>27692</v>
      </c>
      <c r="G44" s="278">
        <f>E44/F44</f>
        <v>5.8139534883720929E-3</v>
      </c>
      <c r="H44" s="72">
        <f>E44/D44</f>
        <v>5.8479532163742687E-3</v>
      </c>
      <c r="I44" s="262"/>
      <c r="J44" s="263"/>
      <c r="K44" s="263"/>
      <c r="L44" s="269"/>
      <c r="M44" s="263"/>
      <c r="N44" s="269"/>
      <c r="O44" s="269"/>
      <c r="P44" s="269"/>
    </row>
    <row r="45" spans="1:16" x14ac:dyDescent="0.3">
      <c r="A45" s="4"/>
      <c r="B45" s="4"/>
      <c r="C45" s="11" t="s">
        <v>648</v>
      </c>
      <c r="D45" s="75">
        <f>SUM(D43:D44)</f>
        <v>41180</v>
      </c>
      <c r="E45" s="76">
        <f>SUM(E43:E44)</f>
        <v>220</v>
      </c>
      <c r="F45" s="66">
        <f>SUM(F43:F44)</f>
        <v>41400</v>
      </c>
      <c r="G45" s="279"/>
      <c r="H45" s="269"/>
      <c r="I45" s="270"/>
      <c r="J45" s="263"/>
      <c r="K45" s="263"/>
      <c r="L45" s="270"/>
      <c r="M45" s="263"/>
      <c r="N45" s="270"/>
      <c r="O45" s="270"/>
      <c r="P45" s="270"/>
    </row>
    <row r="46" spans="1:16" x14ac:dyDescent="0.3">
      <c r="A46" s="51"/>
      <c r="B46" s="51" t="s">
        <v>626</v>
      </c>
      <c r="C46" s="226" t="s">
        <v>668</v>
      </c>
      <c r="D46" s="61">
        <f>F46-E46</f>
        <v>10329</v>
      </c>
      <c r="E46" s="62">
        <f>SUM(E5,E15,E25,E35)</f>
        <v>67</v>
      </c>
      <c r="F46" s="67">
        <f>'Team-Game Exps. Summarized Yr'!C36</f>
        <v>10396</v>
      </c>
      <c r="G46" s="280">
        <f>E46/F46</f>
        <v>6.4447864563293572E-3</v>
      </c>
      <c r="H46" s="73">
        <f>E46/D46</f>
        <v>6.4865911511278922E-3</v>
      </c>
      <c r="I46" s="229">
        <f>G46/G47</f>
        <v>0.88160816678267206</v>
      </c>
      <c r="J46" s="230">
        <f>EXP(LN(I46)-1.96*SQRT((D46/(E46*F46))+(D47/(E47*F47))))</f>
        <v>0.6750721549896137</v>
      </c>
      <c r="K46" s="246">
        <f>EXP(LN(I46)+1.96*SQRT((D46/(E46*F46))+(D47/(E47*F47))))</f>
        <v>1.1513331634154897</v>
      </c>
      <c r="L46" s="229">
        <f>H46/H47</f>
        <v>0.88084020736495872</v>
      </c>
      <c r="M46" s="230">
        <f>EXP(LN(L46)-(1.96*SQRT((1/D46)+(1/E46)+(1/D47)+(1/E47))))</f>
        <v>0.67328565442916477</v>
      </c>
      <c r="N46" s="246">
        <f>EXP(LN(L46)+(1.96*SQRT((1/D46)+(1/E46)+(1/D47)+(1/E47))))</f>
        <v>1.1523778440943633</v>
      </c>
      <c r="O46" s="252">
        <f>G47-G46</f>
        <v>8.654752893720993E-4</v>
      </c>
      <c r="P46" s="258">
        <f>1/O46</f>
        <v>1155.4344904815227</v>
      </c>
    </row>
    <row r="47" spans="1:16" x14ac:dyDescent="0.3">
      <c r="A47" s="51"/>
      <c r="B47" s="51"/>
      <c r="C47" s="70" t="s">
        <v>638</v>
      </c>
      <c r="D47" s="63">
        <f>F47-E47</f>
        <v>36257</v>
      </c>
      <c r="E47" s="64">
        <f>SUM(E6,E16,E26,E36)</f>
        <v>267</v>
      </c>
      <c r="F47" s="68">
        <f>'Team-Game Exps. Summarized Yr'!D36</f>
        <v>36524</v>
      </c>
      <c r="G47" s="281">
        <f>E47/F47</f>
        <v>7.3102617457014565E-3</v>
      </c>
      <c r="H47" s="74">
        <f>E47/D47</f>
        <v>7.3640952092009822E-3</v>
      </c>
      <c r="I47" s="262"/>
      <c r="J47" s="263"/>
      <c r="K47" s="263"/>
      <c r="L47" s="269"/>
      <c r="M47" s="263"/>
      <c r="N47" s="269"/>
      <c r="O47" s="269"/>
      <c r="P47" s="269"/>
    </row>
    <row r="48" spans="1:16" ht="15" thickBot="1" x14ac:dyDescent="0.35">
      <c r="A48" s="51"/>
      <c r="B48" s="51"/>
      <c r="C48" s="58" t="s">
        <v>648</v>
      </c>
      <c r="D48" s="80">
        <f>SUM(D46:D47)</f>
        <v>46586</v>
      </c>
      <c r="E48" s="81">
        <f>SUM(E46:E47)</f>
        <v>334</v>
      </c>
      <c r="F48" s="82">
        <f>SUM(F46:F47)</f>
        <v>46920</v>
      </c>
      <c r="G48" s="279"/>
      <c r="H48" s="263"/>
      <c r="I48" s="263"/>
      <c r="J48" s="263"/>
      <c r="K48" s="263"/>
      <c r="L48" s="270"/>
      <c r="M48" s="263"/>
      <c r="N48" s="270"/>
      <c r="O48" s="270"/>
      <c r="P48" s="270"/>
    </row>
    <row r="49" spans="1:39" x14ac:dyDescent="0.3">
      <c r="A49" s="2"/>
      <c r="B49" s="2" t="s">
        <v>631</v>
      </c>
      <c r="C49" s="231" t="s">
        <v>668</v>
      </c>
      <c r="D49" s="272">
        <f>F49-E49</f>
        <v>23978</v>
      </c>
      <c r="E49" s="232">
        <f>SUM(E43,E46)</f>
        <v>126</v>
      </c>
      <c r="F49" s="273">
        <f>SUM(F43,F46)</f>
        <v>24104</v>
      </c>
      <c r="G49" s="282">
        <f>E49/F49</f>
        <v>5.2273481579820777E-3</v>
      </c>
      <c r="H49" s="239">
        <f>E49/D49</f>
        <v>5.2548169155058801E-3</v>
      </c>
      <c r="I49" s="237">
        <f>G49/G50</f>
        <v>0.78429763858172219</v>
      </c>
      <c r="J49" s="238">
        <f>EXP(LN(I49)-1.96*SQRT((D49/(E49*F49))+(D50/(E50*F50))))</f>
        <v>0.6433469089377557</v>
      </c>
      <c r="K49" s="248">
        <f>EXP(LN(I49)+1.96*SQRT((D49/(E49*F49))+(D50/(E50*F50))))</f>
        <v>0.95612923189529042</v>
      </c>
      <c r="L49" s="237">
        <f>H49/H50</f>
        <v>0.7831641621642268</v>
      </c>
      <c r="M49" s="238">
        <f>EXP(LN(L49)-(1.96*SQRT((1/D49)+(1/E49)+(1/D50)+(1/E50))))</f>
        <v>0.64170668258947827</v>
      </c>
      <c r="N49" s="248">
        <f>EXP(LN(L49)+(1.96*SQRT((1/D49)+(1/E49)+(1/D50)+(1/E50))))</f>
        <v>0.95580445324857832</v>
      </c>
      <c r="O49" s="254">
        <f>G50-G49</f>
        <v>1.437657448097404E-3</v>
      </c>
      <c r="P49" s="260">
        <f>1/O49</f>
        <v>695.57598809326942</v>
      </c>
    </row>
    <row r="50" spans="1:39" x14ac:dyDescent="0.3">
      <c r="A50" s="2"/>
      <c r="B50" s="2"/>
      <c r="C50" s="233" t="s">
        <v>638</v>
      </c>
      <c r="D50" s="233">
        <f>F50-E50</f>
        <v>63788</v>
      </c>
      <c r="E50" s="234">
        <f>SUM(E44,E47)</f>
        <v>428</v>
      </c>
      <c r="F50" s="274">
        <f>SUM(F44,F47)</f>
        <v>64216</v>
      </c>
      <c r="G50" s="283">
        <f>E50/F50</f>
        <v>6.6650056060794816E-3</v>
      </c>
      <c r="H50" s="240">
        <f>E50/D50</f>
        <v>6.7097259672665704E-3</v>
      </c>
      <c r="I50" s="262"/>
      <c r="J50" s="263"/>
      <c r="K50" s="269"/>
      <c r="L50" s="263"/>
      <c r="M50" s="263"/>
      <c r="N50" s="269"/>
      <c r="O50" s="269"/>
      <c r="P50" s="269"/>
    </row>
    <row r="51" spans="1:39" x14ac:dyDescent="0.3">
      <c r="A51" s="2"/>
      <c r="B51" s="2"/>
      <c r="C51" s="235" t="s">
        <v>648</v>
      </c>
      <c r="D51" s="235">
        <f>SUM(D49:D50)</f>
        <v>87766</v>
      </c>
      <c r="E51" s="236">
        <f>SUM(E49:E50)</f>
        <v>554</v>
      </c>
      <c r="F51" s="275">
        <f>SUM(F49:F50)</f>
        <v>88320</v>
      </c>
      <c r="G51" s="284"/>
      <c r="H51" s="264"/>
      <c r="I51" s="263"/>
      <c r="J51" s="263"/>
      <c r="K51" s="263"/>
      <c r="L51" s="263"/>
      <c r="M51" s="263"/>
      <c r="N51" s="263"/>
      <c r="O51" s="263"/>
      <c r="P51" s="263"/>
    </row>
    <row r="52" spans="1:39" ht="15" thickBot="1" x14ac:dyDescent="0.35">
      <c r="A52" s="6"/>
      <c r="B52" s="6"/>
      <c r="C52" s="6"/>
      <c r="D52" s="6"/>
      <c r="E52" s="6"/>
      <c r="F52" s="6"/>
      <c r="G52" s="287"/>
      <c r="H52" s="86"/>
      <c r="I52" s="271"/>
      <c r="J52" s="87"/>
      <c r="K52" s="271"/>
      <c r="L52" s="87"/>
      <c r="M52" s="87"/>
      <c r="N52" s="271"/>
      <c r="O52" s="271"/>
      <c r="P52" s="271"/>
    </row>
    <row r="53" spans="1:39" x14ac:dyDescent="0.3">
      <c r="A53" s="4" t="s">
        <v>680</v>
      </c>
      <c r="B53" s="4" t="s">
        <v>34</v>
      </c>
      <c r="C53" s="225" t="s">
        <v>668</v>
      </c>
      <c r="D53" s="77">
        <f t="shared" ref="D53:F58" si="0">SUM(D2,D12)</f>
        <v>7147</v>
      </c>
      <c r="E53" s="78">
        <f t="shared" si="0"/>
        <v>29</v>
      </c>
      <c r="F53" s="79">
        <f t="shared" si="0"/>
        <v>7176</v>
      </c>
      <c r="G53" s="277">
        <f>E53/F53</f>
        <v>4.041248606465998E-3</v>
      </c>
      <c r="H53" s="71">
        <f>E53/D53</f>
        <v>4.0576465649923045E-3</v>
      </c>
      <c r="I53" s="227">
        <f>G53/G54</f>
        <v>0.6584800741427248</v>
      </c>
      <c r="J53" s="228">
        <f>EXP(LN(I53)-1.96*SQRT((D53/(E53*F53))+(D54/(E54*F54))))</f>
        <v>0.4318646100998732</v>
      </c>
      <c r="K53" s="245">
        <f>EXP(LN(I53)+1.96*SQRT((D53/(E53*F53))+(D54/(E54*F54))))</f>
        <v>1.0040091220781779</v>
      </c>
      <c r="L53" s="227">
        <f>H53/H54</f>
        <v>0.65709430698869353</v>
      </c>
      <c r="M53" s="228">
        <f>EXP(LN(L53)-(1.96*SQRT((1/D53)+(1/E53)+(1/D54)+(1/E54))))</f>
        <v>0.43011934844719296</v>
      </c>
      <c r="N53" s="245">
        <f>EXP(LN(L53)+(1.96*SQRT((1/D53)+(1/E53)+(1/D54)+(1/E54))))</f>
        <v>1.0038444674384637</v>
      </c>
      <c r="O53" s="251">
        <f>G54-G53</f>
        <v>2.0959888972311332E-3</v>
      </c>
      <c r="P53" s="257">
        <f>1/O53</f>
        <v>477.1017639077341</v>
      </c>
    </row>
    <row r="54" spans="1:39" x14ac:dyDescent="0.3">
      <c r="A54" s="4" t="s">
        <v>681</v>
      </c>
      <c r="B54" s="4"/>
      <c r="C54" s="69" t="s">
        <v>638</v>
      </c>
      <c r="D54" s="59">
        <f t="shared" si="0"/>
        <v>13441</v>
      </c>
      <c r="E54" s="60">
        <f t="shared" si="0"/>
        <v>83</v>
      </c>
      <c r="F54" s="65">
        <f t="shared" si="0"/>
        <v>13524</v>
      </c>
      <c r="G54" s="278">
        <f>E54/F54</f>
        <v>6.1372375036971311E-3</v>
      </c>
      <c r="H54" s="72">
        <f>E54/D54</f>
        <v>6.1751357785879025E-3</v>
      </c>
      <c r="I54" s="262"/>
      <c r="J54" s="263"/>
      <c r="K54" s="263"/>
      <c r="L54" s="269"/>
      <c r="M54" s="263"/>
      <c r="N54" s="269"/>
      <c r="O54" s="269"/>
      <c r="P54" s="269"/>
    </row>
    <row r="55" spans="1:39" x14ac:dyDescent="0.3">
      <c r="A55" s="4"/>
      <c r="B55" s="4"/>
      <c r="C55" s="11" t="s">
        <v>648</v>
      </c>
      <c r="D55" s="75">
        <f t="shared" si="0"/>
        <v>20588</v>
      </c>
      <c r="E55" s="76">
        <f t="shared" si="0"/>
        <v>112</v>
      </c>
      <c r="F55" s="66">
        <f t="shared" si="0"/>
        <v>20700</v>
      </c>
      <c r="G55" s="279"/>
      <c r="H55" s="269"/>
      <c r="I55" s="270"/>
      <c r="J55" s="263"/>
      <c r="K55" s="263"/>
      <c r="L55" s="270"/>
      <c r="M55" s="263"/>
      <c r="N55" s="270"/>
      <c r="O55" s="270"/>
      <c r="P55" s="270"/>
    </row>
    <row r="56" spans="1:39" x14ac:dyDescent="0.3">
      <c r="A56" s="51"/>
      <c r="B56" s="51" t="s">
        <v>626</v>
      </c>
      <c r="C56" s="226" t="s">
        <v>668</v>
      </c>
      <c r="D56" s="61">
        <f t="shared" si="0"/>
        <v>4939</v>
      </c>
      <c r="E56" s="62">
        <f t="shared" si="0"/>
        <v>29</v>
      </c>
      <c r="F56" s="67">
        <f t="shared" si="0"/>
        <v>4968</v>
      </c>
      <c r="G56" s="280">
        <f>E56/F56</f>
        <v>5.8373590982286633E-3</v>
      </c>
      <c r="H56" s="73">
        <f>E56/D56</f>
        <v>5.871633933994736E-3</v>
      </c>
      <c r="I56" s="229">
        <f>G56/G57</f>
        <v>0.73431594860166294</v>
      </c>
      <c r="J56" s="230">
        <f>EXP(LN(I56)-1.96*SQRT((D56/(E56*F56))+(D57/(E57*F57))))</f>
        <v>0.49369795861351728</v>
      </c>
      <c r="K56" s="246">
        <f>EXP(LN(I56)+1.96*SQRT((D56/(E56*F56))+(D57/(E57*F57))))</f>
        <v>1.0922060805863669</v>
      </c>
      <c r="L56" s="229">
        <f>H56/H57</f>
        <v>0.73275594910975128</v>
      </c>
      <c r="M56" s="230">
        <f>EXP(LN(L56)-(1.96*SQRT((1/D56)+(1/E56)+(1/D57)+(1/E57))))</f>
        <v>0.49143325515428565</v>
      </c>
      <c r="N56" s="246">
        <f>EXP(LN(L56)+(1.96*SQRT((1/D56)+(1/E56)+(1/D57)+(1/E57))))</f>
        <v>1.092582309650906</v>
      </c>
      <c r="O56" s="252">
        <f>G57-G56</f>
        <v>2.1120244189679616E-3</v>
      </c>
      <c r="P56" s="258">
        <f>1/O56</f>
        <v>473.47937411095319</v>
      </c>
    </row>
    <row r="57" spans="1:39" x14ac:dyDescent="0.3">
      <c r="A57" s="51"/>
      <c r="B57" s="51"/>
      <c r="C57" s="70" t="s">
        <v>638</v>
      </c>
      <c r="D57" s="63">
        <f t="shared" si="0"/>
        <v>18345</v>
      </c>
      <c r="E57" s="64">
        <f t="shared" si="0"/>
        <v>147</v>
      </c>
      <c r="F57" s="68">
        <f t="shared" si="0"/>
        <v>18492</v>
      </c>
      <c r="G57" s="281">
        <f>E57/F57</f>
        <v>7.9493835171966249E-3</v>
      </c>
      <c r="H57" s="74">
        <f>E57/D57</f>
        <v>8.0130825838103017E-3</v>
      </c>
      <c r="I57" s="262"/>
      <c r="J57" s="263"/>
      <c r="K57" s="263"/>
      <c r="L57" s="269"/>
      <c r="M57" s="263"/>
      <c r="N57" s="269"/>
      <c r="O57" s="269"/>
      <c r="P57" s="269"/>
    </row>
    <row r="58" spans="1:39" ht="15" thickBot="1" x14ac:dyDescent="0.35">
      <c r="A58" s="51"/>
      <c r="B58" s="51"/>
      <c r="C58" s="58" t="s">
        <v>648</v>
      </c>
      <c r="D58" s="80">
        <f t="shared" si="0"/>
        <v>23284</v>
      </c>
      <c r="E58" s="81">
        <f t="shared" si="0"/>
        <v>176</v>
      </c>
      <c r="F58" s="82">
        <f t="shared" si="0"/>
        <v>23460</v>
      </c>
      <c r="G58" s="279"/>
      <c r="H58" s="263"/>
      <c r="I58" s="263"/>
      <c r="J58" s="263"/>
      <c r="K58" s="263"/>
      <c r="L58" s="270"/>
      <c r="M58" s="263"/>
      <c r="N58" s="270"/>
      <c r="O58" s="270"/>
      <c r="P58" s="270"/>
    </row>
    <row r="59" spans="1:39" x14ac:dyDescent="0.3">
      <c r="A59" s="2"/>
      <c r="B59" s="2" t="s">
        <v>661</v>
      </c>
      <c r="C59" s="231" t="s">
        <v>668</v>
      </c>
      <c r="D59" s="272">
        <f>SUM(D53,D56)</f>
        <v>12086</v>
      </c>
      <c r="E59" s="232">
        <f t="shared" ref="E59:F59" si="1">SUM(E53,E56)</f>
        <v>58</v>
      </c>
      <c r="F59" s="273">
        <f t="shared" si="1"/>
        <v>12144</v>
      </c>
      <c r="G59" s="282">
        <f>E59/F59</f>
        <v>4.7760210803689061E-3</v>
      </c>
      <c r="H59" s="239">
        <f>E59/D59</f>
        <v>4.7989409233824259E-3</v>
      </c>
      <c r="I59" s="237">
        <f>G59/G60</f>
        <v>0.66482213438735172</v>
      </c>
      <c r="J59" s="238">
        <f>EXP(LN(I59)-1.96*SQRT((D59/(E59*F59))+(D60/(E60*F60))))</f>
        <v>0.49884233067542139</v>
      </c>
      <c r="K59" s="248">
        <f>EXP(LN(I59)+1.96*SQRT((D59/(E59*F59))+(D60/(E60*F60))))</f>
        <v>0.88602839653345244</v>
      </c>
      <c r="L59" s="237">
        <f>H59/H60</f>
        <v>0.6632136356114513</v>
      </c>
      <c r="M59" s="238">
        <f>EXP(LN(L59)-(1.96*SQRT((1/D59)+(1/E59)+(1/D60)+(1/E60))))</f>
        <v>0.49687996386228528</v>
      </c>
      <c r="N59" s="248">
        <f>EXP(LN(L59)+(1.96*SQRT((1/D59)+(1/E59)+(1/D60)+(1/E60))))</f>
        <v>0.88522854301057696</v>
      </c>
      <c r="O59" s="254">
        <f>G60-G59</f>
        <v>2.4078869656081053E-3</v>
      </c>
      <c r="P59" s="260">
        <f>1/O59</f>
        <v>415.30188679245276</v>
      </c>
    </row>
    <row r="60" spans="1:39" x14ac:dyDescent="0.3">
      <c r="A60" s="2"/>
      <c r="B60" s="2"/>
      <c r="C60" s="233" t="s">
        <v>638</v>
      </c>
      <c r="D60" s="233">
        <f t="shared" ref="D60:F61" si="2">SUM(D54,D57)</f>
        <v>31786</v>
      </c>
      <c r="E60" s="234">
        <f t="shared" si="2"/>
        <v>230</v>
      </c>
      <c r="F60" s="274">
        <f>SUM(F54,F57)</f>
        <v>32016</v>
      </c>
      <c r="G60" s="283">
        <f>E60/F60</f>
        <v>7.1839080459770114E-3</v>
      </c>
      <c r="H60" s="240">
        <f>E60/D60</f>
        <v>7.2358900144717797E-3</v>
      </c>
      <c r="I60" s="262"/>
      <c r="J60" s="263"/>
      <c r="K60" s="269"/>
      <c r="L60" s="263"/>
      <c r="M60" s="263"/>
      <c r="N60" s="269"/>
      <c r="O60" s="269"/>
      <c r="P60" s="269"/>
    </row>
    <row r="61" spans="1:39" x14ac:dyDescent="0.3">
      <c r="A61" s="2"/>
      <c r="B61" s="2"/>
      <c r="C61" s="235" t="s">
        <v>648</v>
      </c>
      <c r="D61" s="235">
        <f t="shared" si="2"/>
        <v>43872</v>
      </c>
      <c r="E61" s="236">
        <f t="shared" si="2"/>
        <v>288</v>
      </c>
      <c r="F61" s="275">
        <f t="shared" si="2"/>
        <v>44160</v>
      </c>
      <c r="G61" s="284"/>
      <c r="H61" s="264"/>
      <c r="I61" s="263"/>
      <c r="J61" s="263"/>
      <c r="K61" s="263"/>
      <c r="L61" s="263"/>
      <c r="M61" s="263"/>
      <c r="N61" s="263"/>
      <c r="O61" s="263"/>
      <c r="P61" s="263"/>
      <c r="AF61" s="268"/>
      <c r="AG61" s="268"/>
      <c r="AH61" s="268"/>
      <c r="AI61" s="268"/>
      <c r="AJ61" s="268"/>
      <c r="AK61" s="268"/>
      <c r="AL61" s="268"/>
      <c r="AM61" s="268"/>
    </row>
    <row r="62" spans="1:39" ht="15" thickBot="1" x14ac:dyDescent="0.35">
      <c r="A62" s="6"/>
      <c r="B62" s="6"/>
      <c r="C62" s="6"/>
      <c r="D62" s="6"/>
      <c r="E62" s="6"/>
      <c r="F62" s="6"/>
      <c r="G62" s="287"/>
      <c r="H62" s="86"/>
      <c r="I62" s="271"/>
      <c r="J62" s="87"/>
      <c r="K62" s="271"/>
      <c r="L62" s="87"/>
      <c r="M62" s="87"/>
      <c r="N62" s="271"/>
      <c r="O62" s="271"/>
      <c r="P62" s="271"/>
    </row>
    <row r="63" spans="1:39" x14ac:dyDescent="0.3">
      <c r="A63" s="4" t="s">
        <v>662</v>
      </c>
      <c r="B63" s="4" t="s">
        <v>34</v>
      </c>
      <c r="C63" s="225" t="s">
        <v>668</v>
      </c>
      <c r="D63" s="77">
        <f t="shared" ref="D63:D68" si="3">SUM(D22,D32)</f>
        <v>6502</v>
      </c>
      <c r="E63" s="78">
        <f t="shared" ref="E63:F63" si="4">SUM(E22,E32)</f>
        <v>30</v>
      </c>
      <c r="F63" s="79">
        <f t="shared" si="4"/>
        <v>6532</v>
      </c>
      <c r="G63" s="277">
        <f>E63/F63</f>
        <v>4.5927740355174527E-3</v>
      </c>
      <c r="H63" s="71">
        <f>E63/D63</f>
        <v>4.6139649338665023E-3</v>
      </c>
      <c r="I63" s="227">
        <f>G63/G64</f>
        <v>0.83423618634886243</v>
      </c>
      <c r="J63" s="228">
        <f>EXP(LN(I63)-1.96*SQRT((D63/(E63*F63))+(D64/(E64*F64))))</f>
        <v>0.54810264387772833</v>
      </c>
      <c r="K63" s="245">
        <f>EXP(LN(I63)+1.96*SQRT((D63/(E63*F63))+(D64/(E64*F64))))</f>
        <v>1.2697439473930865</v>
      </c>
      <c r="L63" s="227">
        <f>H63/H64</f>
        <v>0.83347135792537197</v>
      </c>
      <c r="M63" s="228">
        <f>EXP(LN(L63)-(1.96*SQRT((1/D63)+(1/E63)+(1/D64)+(1/E64))))</f>
        <v>0.54648109253671828</v>
      </c>
      <c r="N63" s="245">
        <f>EXP(LN(L63)+(1.96*SQRT((1/D63)+(1/E63)+(1/D64)+(1/E64))))</f>
        <v>1.2711775649132602</v>
      </c>
      <c r="O63" s="251">
        <f>G64-G63</f>
        <v>9.1259016549892231E-4</v>
      </c>
      <c r="P63" s="257">
        <f>1/O63</f>
        <v>1095.7821350762529</v>
      </c>
    </row>
    <row r="64" spans="1:39" x14ac:dyDescent="0.3">
      <c r="A64" s="4"/>
      <c r="B64" s="4"/>
      <c r="C64" s="69" t="s">
        <v>638</v>
      </c>
      <c r="D64" s="59">
        <f t="shared" si="3"/>
        <v>14090</v>
      </c>
      <c r="E64" s="60">
        <f t="shared" ref="E64:F68" si="5">SUM(E23,E33)</f>
        <v>78</v>
      </c>
      <c r="F64" s="65">
        <f t="shared" si="5"/>
        <v>14168</v>
      </c>
      <c r="G64" s="278">
        <f>E64/F64</f>
        <v>5.505364201016375E-3</v>
      </c>
      <c r="H64" s="72">
        <f>E64/D64</f>
        <v>5.5358410220014195E-3</v>
      </c>
      <c r="I64" s="262"/>
      <c r="J64" s="263"/>
      <c r="K64" s="263"/>
      <c r="L64" s="269"/>
      <c r="M64" s="263"/>
      <c r="N64" s="269"/>
      <c r="O64" s="269"/>
      <c r="P64" s="269"/>
    </row>
    <row r="65" spans="1:16" x14ac:dyDescent="0.3">
      <c r="A65" s="4"/>
      <c r="B65" s="4"/>
      <c r="C65" s="11" t="s">
        <v>648</v>
      </c>
      <c r="D65" s="75">
        <f t="shared" si="3"/>
        <v>20592</v>
      </c>
      <c r="E65" s="76">
        <f t="shared" si="5"/>
        <v>108</v>
      </c>
      <c r="F65" s="66">
        <f t="shared" si="5"/>
        <v>20700</v>
      </c>
      <c r="G65" s="279"/>
      <c r="H65" s="269"/>
      <c r="I65" s="270"/>
      <c r="J65" s="263"/>
      <c r="K65" s="263"/>
      <c r="L65" s="270"/>
      <c r="M65" s="263"/>
      <c r="N65" s="270"/>
      <c r="O65" s="270"/>
      <c r="P65" s="270"/>
    </row>
    <row r="66" spans="1:16" x14ac:dyDescent="0.3">
      <c r="A66" s="51"/>
      <c r="B66" s="51" t="s">
        <v>626</v>
      </c>
      <c r="C66" s="226" t="s">
        <v>668</v>
      </c>
      <c r="D66" s="61">
        <f t="shared" si="3"/>
        <v>5390</v>
      </c>
      <c r="E66" s="62">
        <f t="shared" si="5"/>
        <v>38</v>
      </c>
      <c r="F66" s="67">
        <f t="shared" si="5"/>
        <v>5428</v>
      </c>
      <c r="G66" s="280">
        <f>E66/F66</f>
        <v>7.0007369196757553E-3</v>
      </c>
      <c r="H66" s="73">
        <f>E66/D66</f>
        <v>7.0500927643784789E-3</v>
      </c>
      <c r="I66" s="229">
        <f>G66/G67</f>
        <v>1.0519774011299434</v>
      </c>
      <c r="J66" s="230">
        <f>EXP(LN(I66)-1.96*SQRT((D66/(E66*F66))+(D67/(E67*F67))))</f>
        <v>0.73132006699054497</v>
      </c>
      <c r="K66" s="246">
        <f>EXP(LN(I66)+1.96*SQRT((D66/(E66*F66))+(D67/(E67*F67))))</f>
        <v>1.5132313503198558</v>
      </c>
      <c r="L66" s="229">
        <f>H66/H67</f>
        <v>1.0523438466295609</v>
      </c>
      <c r="M66" s="230">
        <f>EXP(LN(L66)-(1.96*SQRT((1/D66)+(1/E66)+(1/D67)+(1/E67))))</f>
        <v>0.72972439111410226</v>
      </c>
      <c r="N66" s="246">
        <f>EXP(LN(L66)+(1.96*SQRT((1/D66)+(1/E66)+(1/D67)+(1/E67))))</f>
        <v>1.5175970339272098</v>
      </c>
      <c r="O66" s="252">
        <f>G67-G66</f>
        <v>-3.4590107229332413E-4</v>
      </c>
      <c r="P66" s="258">
        <f>1/O66</f>
        <v>-2891</v>
      </c>
    </row>
    <row r="67" spans="1:16" x14ac:dyDescent="0.3">
      <c r="A67" s="51"/>
      <c r="B67" s="51"/>
      <c r="C67" s="70" t="s">
        <v>638</v>
      </c>
      <c r="D67" s="63">
        <f t="shared" si="3"/>
        <v>17912</v>
      </c>
      <c r="E67" s="64">
        <f t="shared" si="5"/>
        <v>120</v>
      </c>
      <c r="F67" s="68">
        <f t="shared" si="5"/>
        <v>18032</v>
      </c>
      <c r="G67" s="281">
        <f>E67/F67</f>
        <v>6.6548358473824312E-3</v>
      </c>
      <c r="H67" s="74">
        <f>E67/D67</f>
        <v>6.6994193836534171E-3</v>
      </c>
      <c r="I67" s="262"/>
      <c r="J67" s="263"/>
      <c r="K67" s="263"/>
      <c r="L67" s="269"/>
      <c r="M67" s="263"/>
      <c r="N67" s="269"/>
      <c r="O67" s="269"/>
      <c r="P67" s="269"/>
    </row>
    <row r="68" spans="1:16" ht="15" thickBot="1" x14ac:dyDescent="0.35">
      <c r="A68" s="51"/>
      <c r="B68" s="51"/>
      <c r="C68" s="58" t="s">
        <v>648</v>
      </c>
      <c r="D68" s="80">
        <f t="shared" si="3"/>
        <v>23302</v>
      </c>
      <c r="E68" s="81">
        <f t="shared" si="5"/>
        <v>158</v>
      </c>
      <c r="F68" s="82">
        <f t="shared" si="5"/>
        <v>23460</v>
      </c>
      <c r="G68" s="279"/>
      <c r="H68" s="263"/>
      <c r="I68" s="263"/>
      <c r="J68" s="263"/>
      <c r="K68" s="263"/>
      <c r="L68" s="270"/>
      <c r="M68" s="263"/>
      <c r="N68" s="270"/>
      <c r="O68" s="270"/>
      <c r="P68" s="270"/>
    </row>
    <row r="69" spans="1:16" x14ac:dyDescent="0.3">
      <c r="A69" s="2"/>
      <c r="B69" s="2" t="s">
        <v>661</v>
      </c>
      <c r="C69" s="231" t="s">
        <v>668</v>
      </c>
      <c r="D69" s="272">
        <f>SUM(D63,D66)</f>
        <v>11892</v>
      </c>
      <c r="E69" s="232">
        <f t="shared" ref="E69:F69" si="6">SUM(E63,E66)</f>
        <v>68</v>
      </c>
      <c r="F69" s="273">
        <f t="shared" si="6"/>
        <v>11960</v>
      </c>
      <c r="G69" s="282">
        <f>E69/F69</f>
        <v>5.6856187290969902E-3</v>
      </c>
      <c r="H69" s="239">
        <f>E69/D69</f>
        <v>5.7181298351833163E-3</v>
      </c>
      <c r="I69" s="237">
        <f>G69/G70</f>
        <v>0.92463092463092467</v>
      </c>
      <c r="J69" s="238">
        <f>EXP(LN(I69)-1.96*SQRT((D69/(E69*F69))+(D70/(E70*F70))))</f>
        <v>0.70254030729238648</v>
      </c>
      <c r="K69" s="248">
        <f>EXP(LN(I69)+1.96*SQRT((D69/(E69*F69))+(D70/(E70*F70))))</f>
        <v>1.2169299581953021</v>
      </c>
      <c r="L69" s="237">
        <f>H69/H70</f>
        <v>0.92419995447240655</v>
      </c>
      <c r="M69" s="238">
        <f>EXP(LN(L69)-(1.96*SQRT((1/D69)+(1/E69)+(1/D70)+(1/E70))))</f>
        <v>0.70108765155312158</v>
      </c>
      <c r="N69" s="248">
        <f>EXP(LN(L69)+(1.96*SQRT((1/D69)+(1/E69)+(1/D70)+(1/E70))))</f>
        <v>1.2183149338811019</v>
      </c>
      <c r="O69" s="254">
        <f>G70-G69</f>
        <v>4.6344959388437603E-4</v>
      </c>
      <c r="P69" s="260">
        <f>1/O69</f>
        <v>2157.7319587628886</v>
      </c>
    </row>
    <row r="70" spans="1:16" x14ac:dyDescent="0.3">
      <c r="A70" s="2"/>
      <c r="B70" s="2"/>
      <c r="C70" s="233" t="s">
        <v>638</v>
      </c>
      <c r="D70" s="233">
        <f t="shared" ref="D70:E70" si="7">SUM(D64,D67)</f>
        <v>32002</v>
      </c>
      <c r="E70" s="234">
        <f t="shared" si="7"/>
        <v>198</v>
      </c>
      <c r="F70" s="274">
        <f>SUM(F64,F67)</f>
        <v>32200</v>
      </c>
      <c r="G70" s="283">
        <f>E70/F70</f>
        <v>6.1490683229813662E-3</v>
      </c>
      <c r="H70" s="240">
        <f>E70/D70</f>
        <v>6.1871133054184112E-3</v>
      </c>
      <c r="I70" s="262"/>
      <c r="J70" s="263"/>
      <c r="K70" s="269"/>
      <c r="L70" s="263"/>
      <c r="M70" s="263"/>
      <c r="N70" s="269"/>
      <c r="O70" s="269"/>
      <c r="P70" s="269"/>
    </row>
    <row r="71" spans="1:16" x14ac:dyDescent="0.3">
      <c r="A71" s="2"/>
      <c r="B71" s="2"/>
      <c r="C71" s="235" t="s">
        <v>648</v>
      </c>
      <c r="D71" s="235">
        <f t="shared" ref="D71:F71" si="8">SUM(D65,D68)</f>
        <v>43894</v>
      </c>
      <c r="E71" s="236">
        <f t="shared" si="8"/>
        <v>266</v>
      </c>
      <c r="F71" s="275">
        <f t="shared" si="8"/>
        <v>44160</v>
      </c>
      <c r="G71" s="284"/>
      <c r="H71" s="264"/>
      <c r="I71" s="263"/>
      <c r="J71" s="263"/>
      <c r="K71" s="263"/>
      <c r="L71" s="263"/>
      <c r="M71" s="263"/>
      <c r="N71" s="263"/>
      <c r="O71" s="263"/>
      <c r="P71" s="263"/>
    </row>
    <row r="72" spans="1:16" x14ac:dyDescent="0.3">
      <c r="A72" s="6"/>
      <c r="B72" s="6"/>
      <c r="C72" s="6"/>
      <c r="D72" s="6"/>
      <c r="E72" s="6"/>
      <c r="F72" s="6"/>
      <c r="G72" s="287"/>
      <c r="H72" s="86"/>
      <c r="I72" s="87"/>
      <c r="J72" s="87"/>
      <c r="K72" s="87"/>
      <c r="L72" s="87"/>
      <c r="M72" s="87"/>
      <c r="N72" s="87"/>
      <c r="O72" s="87"/>
      <c r="P72" s="87"/>
    </row>
    <row r="79" spans="1:16" ht="15" thickBot="1" x14ac:dyDescent="0.35">
      <c r="A79" s="55" t="s">
        <v>649</v>
      </c>
      <c r="B79" s="52" t="s">
        <v>629</v>
      </c>
      <c r="C79" s="55" t="s">
        <v>652</v>
      </c>
      <c r="D79" s="55" t="s">
        <v>655</v>
      </c>
      <c r="E79" s="56" t="s">
        <v>656</v>
      </c>
      <c r="F79" s="55" t="s">
        <v>648</v>
      </c>
      <c r="G79" s="289" t="s">
        <v>650</v>
      </c>
      <c r="H79" s="57" t="s">
        <v>651</v>
      </c>
      <c r="I79" s="243" t="s">
        <v>682</v>
      </c>
      <c r="J79" s="84" t="s">
        <v>657</v>
      </c>
      <c r="K79" s="249" t="s">
        <v>658</v>
      </c>
      <c r="L79" s="243" t="s">
        <v>630</v>
      </c>
      <c r="M79" s="84" t="s">
        <v>659</v>
      </c>
      <c r="N79" s="249" t="s">
        <v>660</v>
      </c>
      <c r="O79" s="255" t="s">
        <v>653</v>
      </c>
      <c r="P79" s="261" t="s">
        <v>654</v>
      </c>
    </row>
    <row r="80" spans="1:16" x14ac:dyDescent="0.3">
      <c r="A80" s="4" t="s">
        <v>640</v>
      </c>
      <c r="B80" s="4" t="s">
        <v>668</v>
      </c>
      <c r="C80" s="225" t="s">
        <v>34</v>
      </c>
      <c r="D80" s="77">
        <f>F80-E80</f>
        <v>3524</v>
      </c>
      <c r="E80" s="78">
        <f>E2</f>
        <v>18</v>
      </c>
      <c r="F80" s="79">
        <f>F2</f>
        <v>3542</v>
      </c>
      <c r="G80" s="277">
        <f>E80/F80</f>
        <v>5.0818746470920381E-3</v>
      </c>
      <c r="H80" s="71">
        <f>E80/D80</f>
        <v>5.1078320090805901E-3</v>
      </c>
      <c r="I80" s="227">
        <f>G80/G81</f>
        <v>0.67669172932330823</v>
      </c>
      <c r="J80" s="228">
        <f>EXP(LN(I80)-1.96*SQRT((D80/(E80*F80))+(D81/(E81*F81))))</f>
        <v>0.35586743859994396</v>
      </c>
      <c r="K80" s="245">
        <f>EXP(LN(I80)+1.96*SQRT((D80/(E80*F80))+(D81/(E81*F81))))</f>
        <v>1.286747948438578</v>
      </c>
      <c r="L80" s="227">
        <f>H80/H81</f>
        <v>0.67504032498954536</v>
      </c>
      <c r="M80" s="228">
        <f>EXP(LN(L80)-(1.96*SQRT((1/D80)+(1/E80)+(1/D81)+(1/E81))))</f>
        <v>0.35356383519474621</v>
      </c>
      <c r="N80" s="245">
        <f>EXP(LN(L80)+(1.96*SQRT((1/D80)+(1/E80)+(1/D81)+(1/E81))))</f>
        <v>1.2888180153125632</v>
      </c>
      <c r="O80" s="251">
        <f>G81-G80</f>
        <v>2.4280067758328631E-3</v>
      </c>
      <c r="P80" s="257">
        <f>1/O80</f>
        <v>411.86046511627899</v>
      </c>
    </row>
    <row r="81" spans="1:16" x14ac:dyDescent="0.3">
      <c r="A81" s="4"/>
      <c r="B81" s="4"/>
      <c r="C81" s="69" t="s">
        <v>626</v>
      </c>
      <c r="D81" s="59">
        <f>F81-E81</f>
        <v>2511</v>
      </c>
      <c r="E81" s="60">
        <f>E5</f>
        <v>19</v>
      </c>
      <c r="F81" s="65">
        <f>F5</f>
        <v>2530</v>
      </c>
      <c r="G81" s="278">
        <f>E81/F81</f>
        <v>7.5098814229249012E-3</v>
      </c>
      <c r="H81" s="72">
        <f>E81/D81</f>
        <v>7.5667064914376738E-3</v>
      </c>
      <c r="I81" s="262"/>
      <c r="J81" s="263"/>
      <c r="K81" s="263"/>
      <c r="L81" s="269"/>
      <c r="M81" s="263"/>
      <c r="N81" s="269"/>
      <c r="O81" s="269"/>
      <c r="P81" s="269"/>
    </row>
    <row r="82" spans="1:16" x14ac:dyDescent="0.3">
      <c r="A82" s="4"/>
      <c r="B82" s="4"/>
      <c r="C82" s="11" t="s">
        <v>648</v>
      </c>
      <c r="D82" s="75">
        <f>D80+D81</f>
        <v>6035</v>
      </c>
      <c r="E82" s="76">
        <f>E80+E81</f>
        <v>37</v>
      </c>
      <c r="F82" s="66">
        <f>F80+F81</f>
        <v>6072</v>
      </c>
      <c r="G82" s="279"/>
      <c r="H82" s="269"/>
      <c r="I82" s="270"/>
      <c r="J82" s="263"/>
      <c r="K82" s="263"/>
      <c r="L82" s="270"/>
      <c r="M82" s="263"/>
      <c r="N82" s="270"/>
      <c r="O82" s="270"/>
      <c r="P82" s="270"/>
    </row>
    <row r="83" spans="1:16" x14ac:dyDescent="0.3">
      <c r="A83" s="51"/>
      <c r="B83" s="51" t="s">
        <v>638</v>
      </c>
      <c r="C83" s="226" t="s">
        <v>34</v>
      </c>
      <c r="D83" s="61">
        <f>F83-E83</f>
        <v>6770</v>
      </c>
      <c r="E83" s="62">
        <f>E3</f>
        <v>38</v>
      </c>
      <c r="F83" s="67">
        <f>F3</f>
        <v>6808</v>
      </c>
      <c r="G83" s="280">
        <f>E83/F83</f>
        <v>5.5816686251468862E-3</v>
      </c>
      <c r="H83" s="73">
        <f>E83/D83</f>
        <v>5.6129985228951258E-3</v>
      </c>
      <c r="I83" s="229">
        <f>G83/G84</f>
        <v>0.66690066690066696</v>
      </c>
      <c r="J83" s="230">
        <f>EXP(LN(I83)-1.96*SQRT((D83/(E83*F83))+(D84/(E84*F84))))</f>
        <v>0.45274898951927645</v>
      </c>
      <c r="K83" s="246">
        <f>EXP(LN(I83)+1.96*SQRT((D83/(E83*F83))+(D84/(E84*F84))))</f>
        <v>0.98234675241305702</v>
      </c>
      <c r="L83" s="229">
        <f>H83/H84</f>
        <v>0.66503098083600298</v>
      </c>
      <c r="M83" s="230">
        <f>EXP(LN(L83)-(1.96*SQRT((1/D83)+(1/E83)+(1/D84)+(1/E84))))</f>
        <v>0.45033644917557825</v>
      </c>
      <c r="N83" s="246">
        <f>EXP(LN(L83)+(1.96*SQRT((1/D83)+(1/E83)+(1/D84)+(1/E84))))</f>
        <v>0.98207952361249873</v>
      </c>
      <c r="O83" s="252">
        <f>G84-G83</f>
        <v>2.7878965922444173E-3</v>
      </c>
      <c r="P83" s="258">
        <f>1/O83</f>
        <v>358.6933614330876</v>
      </c>
    </row>
    <row r="84" spans="1:16" x14ac:dyDescent="0.3">
      <c r="A84" s="51"/>
      <c r="B84" s="51"/>
      <c r="C84" s="70" t="s">
        <v>626</v>
      </c>
      <c r="D84" s="63">
        <f>F84-E84</f>
        <v>9123</v>
      </c>
      <c r="E84" s="64">
        <f>E6</f>
        <v>77</v>
      </c>
      <c r="F84" s="68">
        <f>F6</f>
        <v>9200</v>
      </c>
      <c r="G84" s="281">
        <f>E84/F84</f>
        <v>8.3695652173913036E-3</v>
      </c>
      <c r="H84" s="74">
        <f>E84/D84</f>
        <v>8.4402060725638495E-3</v>
      </c>
      <c r="I84" s="262"/>
      <c r="J84" s="263"/>
      <c r="K84" s="263"/>
      <c r="L84" s="269"/>
      <c r="M84" s="263"/>
      <c r="N84" s="269"/>
      <c r="O84" s="269"/>
      <c r="P84" s="269"/>
    </row>
    <row r="85" spans="1:16" ht="15" thickBot="1" x14ac:dyDescent="0.35">
      <c r="A85" s="51"/>
      <c r="B85" s="51"/>
      <c r="C85" s="58" t="s">
        <v>648</v>
      </c>
      <c r="D85" s="80">
        <f>D83+D84</f>
        <v>15893</v>
      </c>
      <c r="E85" s="81">
        <f>E83+E84</f>
        <v>115</v>
      </c>
      <c r="F85" s="82">
        <f>F83+F84</f>
        <v>16008</v>
      </c>
      <c r="G85" s="279"/>
      <c r="H85" s="263"/>
      <c r="I85" s="263"/>
      <c r="J85" s="263"/>
      <c r="K85" s="263"/>
      <c r="L85" s="270"/>
      <c r="M85" s="263"/>
      <c r="N85" s="270"/>
      <c r="O85" s="270"/>
      <c r="P85" s="270"/>
    </row>
    <row r="86" spans="1:16" x14ac:dyDescent="0.3">
      <c r="A86" s="2"/>
      <c r="B86" s="2" t="s">
        <v>631</v>
      </c>
      <c r="C86" s="231" t="s">
        <v>34</v>
      </c>
      <c r="D86" s="272">
        <f>F86-E86</f>
        <v>10294</v>
      </c>
      <c r="E86" s="232">
        <f>SUM(E80,E83)</f>
        <v>56</v>
      </c>
      <c r="F86" s="273">
        <f>SUM(F80,F83)</f>
        <v>10350</v>
      </c>
      <c r="G86" s="282">
        <f>E86/F86</f>
        <v>5.4106280193236718E-3</v>
      </c>
      <c r="H86" s="239">
        <f>E86/D86</f>
        <v>5.4400621721391101E-3</v>
      </c>
      <c r="I86" s="237">
        <f>G86/G87</f>
        <v>0.6611111111111112</v>
      </c>
      <c r="J86" s="238">
        <f>EXP(LN(I86)-1.96*SQRT((D86/(E86*F86))+(D87/(E87*F87))))</f>
        <v>0.4759977733278124</v>
      </c>
      <c r="K86" s="248">
        <f>EXP(LN(I86)+1.96*SQRT((D86/(E86*F86))+(D87/(E87*F87))))</f>
        <v>0.91821417184144272</v>
      </c>
      <c r="L86" s="237">
        <f>H86/H87</f>
        <v>0.65926753448610842</v>
      </c>
      <c r="M86" s="238">
        <f>EXP(LN(L86)-(1.96*SQRT((1/D86)+(1/E86)+(1/D87)+(1/E87))))</f>
        <v>0.47366180774814126</v>
      </c>
      <c r="N86" s="248">
        <f>EXP(LN(L86)+(1.96*SQRT((1/D86)+(1/E86)+(1/D87)+(1/E87))))</f>
        <v>0.91760339321784334</v>
      </c>
      <c r="O86" s="254">
        <f>G87-G86</f>
        <v>2.7735152031827214E-3</v>
      </c>
      <c r="P86" s="260">
        <f>1/O86</f>
        <v>360.5532786885247</v>
      </c>
    </row>
    <row r="87" spans="1:16" x14ac:dyDescent="0.3">
      <c r="A87" s="2"/>
      <c r="B87" s="2"/>
      <c r="C87" s="233" t="s">
        <v>626</v>
      </c>
      <c r="D87" s="233">
        <f>F87-E87</f>
        <v>11634</v>
      </c>
      <c r="E87" s="234">
        <f>SUM(E81,E84)</f>
        <v>96</v>
      </c>
      <c r="F87" s="274">
        <f>SUM(F81,F84)</f>
        <v>11730</v>
      </c>
      <c r="G87" s="283">
        <f>E87/F87</f>
        <v>8.1841432225063931E-3</v>
      </c>
      <c r="H87" s="240">
        <f>E87/D87</f>
        <v>8.2516761217122231E-3</v>
      </c>
      <c r="I87" s="262"/>
      <c r="J87" s="263"/>
      <c r="K87" s="269"/>
      <c r="L87" s="263"/>
      <c r="M87" s="263"/>
      <c r="N87" s="269"/>
      <c r="O87" s="269"/>
      <c r="P87" s="269"/>
    </row>
    <row r="88" spans="1:16" x14ac:dyDescent="0.3">
      <c r="A88" s="2"/>
      <c r="B88" s="2"/>
      <c r="C88" s="235" t="s">
        <v>648</v>
      </c>
      <c r="D88" s="235">
        <f>SUM(D86:D87)</f>
        <v>21928</v>
      </c>
      <c r="E88" s="236">
        <f>SUM(E86:E87)</f>
        <v>152</v>
      </c>
      <c r="F88" s="275">
        <f>SUM(F86:F87)</f>
        <v>22080</v>
      </c>
      <c r="G88" s="284"/>
      <c r="H88" s="264"/>
      <c r="I88" s="263"/>
      <c r="J88" s="263"/>
      <c r="K88" s="263"/>
      <c r="L88" s="263"/>
      <c r="M88" s="263"/>
      <c r="N88" s="263"/>
      <c r="O88" s="263"/>
      <c r="P88" s="263"/>
    </row>
    <row r="89" spans="1:16" ht="15" thickBot="1" x14ac:dyDescent="0.35">
      <c r="A89" s="46"/>
      <c r="B89" s="46"/>
      <c r="C89" s="46"/>
      <c r="D89" s="46"/>
      <c r="E89" s="46"/>
      <c r="F89" s="46"/>
      <c r="G89" s="285"/>
      <c r="H89" s="48"/>
      <c r="I89" s="242"/>
      <c r="J89" s="83"/>
      <c r="K89" s="247"/>
      <c r="L89" s="242"/>
      <c r="M89" s="83"/>
      <c r="N89" s="247"/>
      <c r="O89" s="253"/>
      <c r="P89" s="259"/>
    </row>
    <row r="90" spans="1:16" x14ac:dyDescent="0.3">
      <c r="A90" s="4" t="s">
        <v>639</v>
      </c>
      <c r="B90" s="4" t="s">
        <v>668</v>
      </c>
      <c r="C90" s="225" t="s">
        <v>34</v>
      </c>
      <c r="D90" s="77">
        <f>F90-E90</f>
        <v>3623</v>
      </c>
      <c r="E90" s="78">
        <f>E12</f>
        <v>11</v>
      </c>
      <c r="F90" s="79">
        <f>F12</f>
        <v>3634</v>
      </c>
      <c r="G90" s="277">
        <f>E90/F90</f>
        <v>3.026967528893781E-3</v>
      </c>
      <c r="H90" s="71">
        <f>E90/D90</f>
        <v>3.0361578802097708E-3</v>
      </c>
      <c r="I90" s="227">
        <f>G90/G91</f>
        <v>0.73797468354430384</v>
      </c>
      <c r="J90" s="228">
        <f>EXP(LN(I90)-1.96*SQRT((D90/(E90*F90))+(D91/(E91*F91))))</f>
        <v>0.31389622780463777</v>
      </c>
      <c r="K90" s="245">
        <f>EXP(LN(I90)+1.96*SQRT((D90/(E90*F90))+(D91/(E91*F91))))</f>
        <v>1.7349894178762382</v>
      </c>
      <c r="L90" s="227">
        <f>H90/H91</f>
        <v>0.73717913331493234</v>
      </c>
      <c r="M90" s="228">
        <f>EXP(LN(L90)-(1.96*SQRT((1/D90)+(1/E90)+(1/D91)+(1/E91))))</f>
        <v>0.31259356133289173</v>
      </c>
      <c r="N90" s="245">
        <f>EXP(LN(L90)+(1.96*SQRT((1/D90)+(1/E90)+(1/D91)+(1/E91))))</f>
        <v>1.7384653486711903</v>
      </c>
      <c r="O90" s="251">
        <f>G91-G90</f>
        <v>1.0747551946501074E-3</v>
      </c>
      <c r="P90" s="257">
        <f>1/O90</f>
        <v>930.44444444444457</v>
      </c>
    </row>
    <row r="91" spans="1:16" x14ac:dyDescent="0.3">
      <c r="A91" s="4"/>
      <c r="B91" s="4"/>
      <c r="C91" s="69" t="s">
        <v>626</v>
      </c>
      <c r="D91" s="59">
        <f>F91-E91</f>
        <v>2428</v>
      </c>
      <c r="E91" s="60">
        <f>E15</f>
        <v>10</v>
      </c>
      <c r="F91" s="65">
        <f>F15</f>
        <v>2438</v>
      </c>
      <c r="G91" s="278">
        <f>E91/F91</f>
        <v>4.1017227235438884E-3</v>
      </c>
      <c r="H91" s="72">
        <f>E91/D91</f>
        <v>4.1186161449752881E-3</v>
      </c>
      <c r="I91" s="262"/>
      <c r="J91" s="263"/>
      <c r="K91" s="263"/>
      <c r="L91" s="269"/>
      <c r="M91" s="263"/>
      <c r="N91" s="269"/>
      <c r="O91" s="269"/>
      <c r="P91" s="269"/>
    </row>
    <row r="92" spans="1:16" x14ac:dyDescent="0.3">
      <c r="A92" s="4"/>
      <c r="B92" s="4"/>
      <c r="C92" s="11" t="s">
        <v>648</v>
      </c>
      <c r="D92" s="75">
        <f>D90+D91</f>
        <v>6051</v>
      </c>
      <c r="E92" s="76">
        <f>E90+E91</f>
        <v>21</v>
      </c>
      <c r="F92" s="66">
        <f>F90+F91</f>
        <v>6072</v>
      </c>
      <c r="G92" s="279"/>
      <c r="H92" s="269"/>
      <c r="I92" s="270"/>
      <c r="J92" s="263"/>
      <c r="K92" s="263"/>
      <c r="L92" s="270"/>
      <c r="M92" s="263"/>
      <c r="N92" s="270"/>
      <c r="O92" s="270"/>
      <c r="P92" s="270"/>
    </row>
    <row r="93" spans="1:16" x14ac:dyDescent="0.3">
      <c r="A93" s="51"/>
      <c r="B93" s="51" t="s">
        <v>638</v>
      </c>
      <c r="C93" s="226" t="s">
        <v>34</v>
      </c>
      <c r="D93" s="61">
        <f>F93-E93</f>
        <v>6671</v>
      </c>
      <c r="E93" s="62">
        <f>E13</f>
        <v>45</v>
      </c>
      <c r="F93" s="67">
        <f>F13</f>
        <v>6716</v>
      </c>
      <c r="G93" s="280">
        <f>E93/F93</f>
        <v>6.7004169148302565E-3</v>
      </c>
      <c r="H93" s="73">
        <f>E93/D93</f>
        <v>6.7456153500224858E-3</v>
      </c>
      <c r="I93" s="229">
        <f>G93/G94</f>
        <v>0.88943248532289632</v>
      </c>
      <c r="J93" s="230">
        <f>EXP(LN(I93)-1.96*SQRT((D93/(E93*F93))+(D94/(E94*F94))))</f>
        <v>0.61241087211597489</v>
      </c>
      <c r="K93" s="246">
        <f>EXP(LN(I93)+1.96*SQRT((D93/(E93*F93))+(D94/(E94*F94))))</f>
        <v>1.2917637193708278</v>
      </c>
      <c r="L93" s="229">
        <f>H93/H94</f>
        <v>0.88868663939867665</v>
      </c>
      <c r="M93" s="230">
        <f>EXP(LN(L93)-(1.96*SQRT((1/D93)+(1/E93)+(1/D94)+(1/E94))))</f>
        <v>0.61028363244455486</v>
      </c>
      <c r="N93" s="246">
        <f>EXP(LN(L93)+(1.96*SQRT((1/D93)+(1/E93)+(1/D94)+(1/E94))))</f>
        <v>1.294093272471083</v>
      </c>
      <c r="O93" s="252">
        <f>G94-G93</f>
        <v>8.3294511702510302E-4</v>
      </c>
      <c r="P93" s="258">
        <f>1/O93</f>
        <v>1200.5592920353988</v>
      </c>
    </row>
    <row r="94" spans="1:16" x14ac:dyDescent="0.3">
      <c r="A94" s="51"/>
      <c r="B94" s="51"/>
      <c r="C94" s="70" t="s">
        <v>626</v>
      </c>
      <c r="D94" s="63">
        <f>F94-E94</f>
        <v>9222</v>
      </c>
      <c r="E94" s="64">
        <f>E16</f>
        <v>70</v>
      </c>
      <c r="F94" s="68">
        <f>F16</f>
        <v>9292</v>
      </c>
      <c r="G94" s="281">
        <f>E94/F94</f>
        <v>7.5333620318553595E-3</v>
      </c>
      <c r="H94" s="74">
        <f>E94/D94</f>
        <v>7.5905443504662761E-3</v>
      </c>
      <c r="I94" s="262"/>
      <c r="J94" s="263"/>
      <c r="K94" s="263"/>
      <c r="L94" s="269"/>
      <c r="M94" s="263"/>
      <c r="N94" s="269"/>
      <c r="O94" s="269"/>
      <c r="P94" s="269"/>
    </row>
    <row r="95" spans="1:16" ht="15" thickBot="1" x14ac:dyDescent="0.35">
      <c r="A95" s="51"/>
      <c r="B95" s="51"/>
      <c r="C95" s="58" t="s">
        <v>648</v>
      </c>
      <c r="D95" s="80">
        <f>D93+D94</f>
        <v>15893</v>
      </c>
      <c r="E95" s="81">
        <f>E93+E94</f>
        <v>115</v>
      </c>
      <c r="F95" s="82">
        <f>F93+F94</f>
        <v>16008</v>
      </c>
      <c r="G95" s="279"/>
      <c r="H95" s="263"/>
      <c r="I95" s="263"/>
      <c r="J95" s="263"/>
      <c r="K95" s="263"/>
      <c r="L95" s="270"/>
      <c r="M95" s="263"/>
      <c r="N95" s="270"/>
      <c r="O95" s="270"/>
      <c r="P95" s="270"/>
    </row>
    <row r="96" spans="1:16" x14ac:dyDescent="0.3">
      <c r="A96" s="2"/>
      <c r="B96" s="2" t="s">
        <v>631</v>
      </c>
      <c r="C96" s="231" t="s">
        <v>34</v>
      </c>
      <c r="D96" s="272">
        <f>F96-E96</f>
        <v>10294</v>
      </c>
      <c r="E96" s="232">
        <f>SUM(E90,E93)</f>
        <v>56</v>
      </c>
      <c r="F96" s="273">
        <f>SUM(F90,F93)</f>
        <v>10350</v>
      </c>
      <c r="G96" s="282">
        <f>E96/F96</f>
        <v>5.4106280193236718E-3</v>
      </c>
      <c r="H96" s="239">
        <f>E96/D96</f>
        <v>5.4400621721391101E-3</v>
      </c>
      <c r="I96" s="237">
        <f>G96/G97</f>
        <v>0.79333333333333333</v>
      </c>
      <c r="J96" s="238">
        <f>EXP(LN(I96)-1.96*SQRT((D96/(E96*F96))+(D97/(E97*F97))))</f>
        <v>0.56440453982992866</v>
      </c>
      <c r="K96" s="248">
        <f>EXP(LN(I96)+1.96*SQRT((D96/(E96*F96))+(D97/(E97*F97))))</f>
        <v>1.1151182057596976</v>
      </c>
      <c r="L96" s="237">
        <f>H96/H97</f>
        <v>0.79220905381775797</v>
      </c>
      <c r="M96" s="238">
        <f>EXP(LN(L96)-(1.96*SQRT((1/D96)+(1/E96)+(1/D97)+(1/E97))))</f>
        <v>0.56244927413354229</v>
      </c>
      <c r="N96" s="248">
        <f>EXP(LN(L96)+(1.96*SQRT((1/D96)+(1/E96)+(1/D97)+(1/E97))))</f>
        <v>1.1158253976194439</v>
      </c>
      <c r="O96" s="254">
        <f>G97-G96</f>
        <v>1.4094913327649897E-3</v>
      </c>
      <c r="P96" s="260">
        <f>1/O96</f>
        <v>709.47580645161304</v>
      </c>
    </row>
    <row r="97" spans="1:16" x14ac:dyDescent="0.3">
      <c r="A97" s="2"/>
      <c r="B97" s="2"/>
      <c r="C97" s="233" t="s">
        <v>626</v>
      </c>
      <c r="D97" s="233">
        <f>F97-E97</f>
        <v>11650</v>
      </c>
      <c r="E97" s="234">
        <f>SUM(E91,E94)</f>
        <v>80</v>
      </c>
      <c r="F97" s="274">
        <f>SUM(F91,F94)</f>
        <v>11730</v>
      </c>
      <c r="G97" s="283">
        <f>E97/F97</f>
        <v>6.8201193520886615E-3</v>
      </c>
      <c r="H97" s="240">
        <f>E97/D97</f>
        <v>6.8669527896995704E-3</v>
      </c>
      <c r="I97" s="262"/>
      <c r="J97" s="263"/>
      <c r="K97" s="269"/>
      <c r="L97" s="263"/>
      <c r="M97" s="263"/>
      <c r="N97" s="269"/>
      <c r="O97" s="269"/>
      <c r="P97" s="269"/>
    </row>
    <row r="98" spans="1:16" x14ac:dyDescent="0.3">
      <c r="A98" s="2"/>
      <c r="B98" s="2"/>
      <c r="C98" s="235" t="s">
        <v>648</v>
      </c>
      <c r="D98" s="235">
        <f>SUM(D96:D97)</f>
        <v>21944</v>
      </c>
      <c r="E98" s="236">
        <f>SUM(E96:E97)</f>
        <v>136</v>
      </c>
      <c r="F98" s="275">
        <f>SUM(F96:F97)</f>
        <v>22080</v>
      </c>
      <c r="G98" s="284"/>
      <c r="H98" s="264"/>
      <c r="I98" s="263"/>
      <c r="J98" s="263"/>
      <c r="K98" s="263"/>
      <c r="L98" s="263"/>
      <c r="M98" s="263"/>
      <c r="N98" s="263"/>
      <c r="O98" s="263"/>
      <c r="P98" s="263"/>
    </row>
    <row r="99" spans="1:16" ht="15" thickBot="1" x14ac:dyDescent="0.35">
      <c r="A99" s="46"/>
      <c r="B99" s="46"/>
      <c r="C99" s="46"/>
      <c r="D99" s="46"/>
      <c r="E99" s="46"/>
      <c r="F99" s="46"/>
      <c r="G99" s="285"/>
      <c r="H99" s="48"/>
      <c r="I99" s="242"/>
      <c r="J99" s="83"/>
      <c r="K99" s="247"/>
      <c r="L99" s="242"/>
      <c r="M99" s="83"/>
      <c r="N99" s="247"/>
      <c r="O99" s="253"/>
      <c r="P99" s="259"/>
    </row>
    <row r="100" spans="1:16" x14ac:dyDescent="0.3">
      <c r="A100" s="4" t="s">
        <v>632</v>
      </c>
      <c r="B100" s="4" t="s">
        <v>668</v>
      </c>
      <c r="C100" s="225" t="s">
        <v>34</v>
      </c>
      <c r="D100" s="77">
        <f>F100-E100</f>
        <v>3298</v>
      </c>
      <c r="E100" s="78">
        <f>E22</f>
        <v>14</v>
      </c>
      <c r="F100" s="79">
        <f>F22</f>
        <v>3312</v>
      </c>
      <c r="G100" s="277">
        <f>E100/F100</f>
        <v>4.227053140096618E-3</v>
      </c>
      <c r="H100" s="71">
        <f>E100/D100</f>
        <v>4.2449969678593083E-3</v>
      </c>
      <c r="I100" s="227">
        <f>G100/G101</f>
        <v>0.9722222222222221</v>
      </c>
      <c r="J100" s="228">
        <f>EXP(LN(I100)-1.96*SQRT((D100/(E100*F100))+(D101/(E101*F101))))</f>
        <v>0.45042024823569971</v>
      </c>
      <c r="K100" s="245">
        <f>EXP(LN(I100)+1.96*SQRT((D100/(E100*F100))+(D101/(E101*F101))))</f>
        <v>2.0985203331447377</v>
      </c>
      <c r="L100" s="227">
        <f>H100/H101</f>
        <v>0.97210430563978167</v>
      </c>
      <c r="M100" s="228">
        <f>EXP(LN(L100)-(1.96*SQRT((1/D100)+(1/E100)+(1/D101)+(1/E101))))</f>
        <v>0.4488744189305145</v>
      </c>
      <c r="N100" s="245">
        <f>EXP(LN(L100)+(1.96*SQRT((1/D100)+(1/E100)+(1/D101)+(1/E101))))</f>
        <v>2.1052364340452328</v>
      </c>
      <c r="O100" s="251">
        <f>G101-G100</f>
        <v>1.2077294685990374E-4</v>
      </c>
      <c r="P100" s="257">
        <f>1/O100</f>
        <v>8279.9999999999745</v>
      </c>
    </row>
    <row r="101" spans="1:16" x14ac:dyDescent="0.3">
      <c r="A101" s="4"/>
      <c r="B101" s="4"/>
      <c r="C101" s="69" t="s">
        <v>626</v>
      </c>
      <c r="D101" s="59">
        <f>F101-E101</f>
        <v>2748</v>
      </c>
      <c r="E101" s="60">
        <f>E25</f>
        <v>12</v>
      </c>
      <c r="F101" s="65">
        <f>F25</f>
        <v>2760</v>
      </c>
      <c r="G101" s="278">
        <f>E101/F101</f>
        <v>4.3478260869565218E-3</v>
      </c>
      <c r="H101" s="72">
        <f>E101/D101</f>
        <v>4.3668122270742356E-3</v>
      </c>
      <c r="I101" s="262"/>
      <c r="J101" s="263"/>
      <c r="K101" s="263"/>
      <c r="L101" s="269"/>
      <c r="M101" s="263"/>
      <c r="N101" s="269"/>
      <c r="O101" s="269"/>
      <c r="P101" s="269"/>
    </row>
    <row r="102" spans="1:16" x14ac:dyDescent="0.3">
      <c r="A102" s="4"/>
      <c r="B102" s="4"/>
      <c r="C102" s="11" t="s">
        <v>648</v>
      </c>
      <c r="D102" s="75">
        <f>D100+D101</f>
        <v>6046</v>
      </c>
      <c r="E102" s="76">
        <f>E100+E101</f>
        <v>26</v>
      </c>
      <c r="F102" s="66">
        <f>F100+F101</f>
        <v>6072</v>
      </c>
      <c r="G102" s="279"/>
      <c r="H102" s="269"/>
      <c r="I102" s="270"/>
      <c r="J102" s="263"/>
      <c r="K102" s="263"/>
      <c r="L102" s="270"/>
      <c r="M102" s="263"/>
      <c r="N102" s="270"/>
      <c r="O102" s="270"/>
      <c r="P102" s="270"/>
    </row>
    <row r="103" spans="1:16" x14ac:dyDescent="0.3">
      <c r="A103" s="51"/>
      <c r="B103" s="51" t="s">
        <v>638</v>
      </c>
      <c r="C103" s="226" t="s">
        <v>34</v>
      </c>
      <c r="D103" s="61">
        <f>F103-E103</f>
        <v>7010</v>
      </c>
      <c r="E103" s="62">
        <f>E23</f>
        <v>28</v>
      </c>
      <c r="F103" s="67">
        <f>F23</f>
        <v>7038</v>
      </c>
      <c r="G103" s="280">
        <f>E103/F103</f>
        <v>3.978402955385053E-3</v>
      </c>
      <c r="H103" s="73">
        <f>E103/D103</f>
        <v>3.9942938659058491E-3</v>
      </c>
      <c r="I103" s="229">
        <f>G103/G104</f>
        <v>0.8299133606931145</v>
      </c>
      <c r="J103" s="230">
        <f>EXP(LN(I103)-1.96*SQRT((D103/(E103*F103))+(D104/(E104*F104))))</f>
        <v>0.51614308536944575</v>
      </c>
      <c r="K103" s="246">
        <f>EXP(LN(I103)+1.96*SQRT((D103/(E103*F103))+(D104/(E104*F104))))</f>
        <v>1.3344287771751131</v>
      </c>
      <c r="L103" s="229">
        <f>H103/H104</f>
        <v>0.82923398467305842</v>
      </c>
      <c r="M103" s="230">
        <f>EXP(LN(L103)-(1.96*SQRT((1/D103)+(1/E103)+(1/D104)+(1/E104))))</f>
        <v>0.51466387293433213</v>
      </c>
      <c r="N103" s="246">
        <f>EXP(LN(L103)+(1.96*SQRT((1/D103)+(1/E103)+(1/D104)+(1/E104))))</f>
        <v>1.3360739649672191</v>
      </c>
      <c r="O103" s="252">
        <f>G104-G103</f>
        <v>8.1535401228495855E-4</v>
      </c>
      <c r="P103" s="258">
        <f>1/O103</f>
        <v>1226.4611260053621</v>
      </c>
    </row>
    <row r="104" spans="1:16" x14ac:dyDescent="0.3">
      <c r="A104" s="51"/>
      <c r="B104" s="51"/>
      <c r="C104" s="70" t="s">
        <v>626</v>
      </c>
      <c r="D104" s="63">
        <f>F104-E104</f>
        <v>8927</v>
      </c>
      <c r="E104" s="64">
        <f>E26</f>
        <v>43</v>
      </c>
      <c r="F104" s="68">
        <f>F26</f>
        <v>8970</v>
      </c>
      <c r="G104" s="281">
        <f>E104/F104</f>
        <v>4.7937569676700115E-3</v>
      </c>
      <c r="H104" s="74">
        <f>E104/D104</f>
        <v>4.8168477652066766E-3</v>
      </c>
      <c r="I104" s="262"/>
      <c r="J104" s="263"/>
      <c r="K104" s="263"/>
      <c r="L104" s="269"/>
      <c r="M104" s="263"/>
      <c r="N104" s="269"/>
      <c r="O104" s="269"/>
      <c r="P104" s="269"/>
    </row>
    <row r="105" spans="1:16" ht="15" thickBot="1" x14ac:dyDescent="0.35">
      <c r="A105" s="51"/>
      <c r="B105" s="51"/>
      <c r="C105" s="58" t="s">
        <v>648</v>
      </c>
      <c r="D105" s="80">
        <f>D103+D104</f>
        <v>15937</v>
      </c>
      <c r="E105" s="81">
        <f>E103+E104</f>
        <v>71</v>
      </c>
      <c r="F105" s="82">
        <f>F103+F104</f>
        <v>16008</v>
      </c>
      <c r="G105" s="279"/>
      <c r="H105" s="263"/>
      <c r="I105" s="263"/>
      <c r="J105" s="263"/>
      <c r="K105" s="263"/>
      <c r="L105" s="270"/>
      <c r="M105" s="263"/>
      <c r="N105" s="270"/>
      <c r="O105" s="270"/>
      <c r="P105" s="270"/>
    </row>
    <row r="106" spans="1:16" x14ac:dyDescent="0.3">
      <c r="A106" s="2"/>
      <c r="B106" s="2" t="s">
        <v>631</v>
      </c>
      <c r="C106" s="231" t="s">
        <v>34</v>
      </c>
      <c r="D106" s="272">
        <f>F106-E106</f>
        <v>10308</v>
      </c>
      <c r="E106" s="232">
        <f>SUM(E100,E103)</f>
        <v>42</v>
      </c>
      <c r="F106" s="273">
        <f>SUM(F100,F103)</f>
        <v>10350</v>
      </c>
      <c r="G106" s="282">
        <f>E106/F106</f>
        <v>4.0579710144927538E-3</v>
      </c>
      <c r="H106" s="239">
        <f>E106/D106</f>
        <v>4.0745052386495922E-3</v>
      </c>
      <c r="I106" s="237">
        <f>G106/G107</f>
        <v>0.86545454545454548</v>
      </c>
      <c r="J106" s="238">
        <f>EXP(LN(I106)-1.96*SQRT((D106/(E106*F106))+(D107/(E107*F107))))</f>
        <v>0.57968595946654744</v>
      </c>
      <c r="K106" s="248">
        <f>EXP(LN(I106)+1.96*SQRT((D106/(E106*F106))+(D107/(E107*F107))))</f>
        <v>1.2920988649392289</v>
      </c>
      <c r="L106" s="237">
        <f>H106/H107</f>
        <v>0.86490633929516347</v>
      </c>
      <c r="M106" s="238">
        <f>EXP(LN(L106)-(1.96*SQRT((1/D106)+(1/E106)+(1/D107)+(1/E107))))</f>
        <v>0.57830969307717639</v>
      </c>
      <c r="N106" s="248">
        <f>EXP(LN(L106)+(1.96*SQRT((1/D106)+(1/E106)+(1/D107)+(1/E107))))</f>
        <v>1.2935335248706097</v>
      </c>
      <c r="O106" s="254">
        <f>G107-G106</f>
        <v>6.3086104006820128E-4</v>
      </c>
      <c r="P106" s="260">
        <f>1/O106</f>
        <v>1585.135135135135</v>
      </c>
    </row>
    <row r="107" spans="1:16" x14ac:dyDescent="0.3">
      <c r="A107" s="2"/>
      <c r="B107" s="2"/>
      <c r="C107" s="233" t="s">
        <v>626</v>
      </c>
      <c r="D107" s="233">
        <f>F107-E107</f>
        <v>11675</v>
      </c>
      <c r="E107" s="234">
        <f>SUM(E101,E104)</f>
        <v>55</v>
      </c>
      <c r="F107" s="274">
        <f>SUM(F101,F104)</f>
        <v>11730</v>
      </c>
      <c r="G107" s="283">
        <f>E107/F107</f>
        <v>4.6888320545609551E-3</v>
      </c>
      <c r="H107" s="240">
        <f>E107/D107</f>
        <v>4.7109207708779443E-3</v>
      </c>
      <c r="I107" s="262"/>
      <c r="J107" s="263"/>
      <c r="K107" s="269"/>
      <c r="L107" s="263"/>
      <c r="M107" s="263"/>
      <c r="N107" s="269"/>
      <c r="O107" s="269"/>
      <c r="P107" s="269"/>
    </row>
    <row r="108" spans="1:16" x14ac:dyDescent="0.3">
      <c r="A108" s="2"/>
      <c r="B108" s="2"/>
      <c r="C108" s="235" t="s">
        <v>648</v>
      </c>
      <c r="D108" s="235">
        <f>SUM(D106:D107)</f>
        <v>21983</v>
      </c>
      <c r="E108" s="236">
        <f>SUM(E106:E107)</f>
        <v>97</v>
      </c>
      <c r="F108" s="275">
        <f>SUM(F106:F107)</f>
        <v>22080</v>
      </c>
      <c r="G108" s="284"/>
      <c r="H108" s="264"/>
      <c r="I108" s="263"/>
      <c r="J108" s="263"/>
      <c r="K108" s="263"/>
      <c r="L108" s="263"/>
      <c r="M108" s="263"/>
      <c r="N108" s="263"/>
      <c r="O108" s="263"/>
      <c r="P108" s="263"/>
    </row>
    <row r="109" spans="1:16" ht="15" thickBot="1" x14ac:dyDescent="0.35">
      <c r="A109" s="46"/>
      <c r="B109" s="46"/>
      <c r="C109" s="46"/>
      <c r="D109" s="46"/>
      <c r="E109" s="46"/>
      <c r="F109" s="46"/>
      <c r="G109" s="285"/>
      <c r="H109" s="48"/>
      <c r="I109" s="242"/>
      <c r="J109" s="83"/>
      <c r="K109" s="247"/>
      <c r="L109" s="242"/>
      <c r="M109" s="83"/>
      <c r="N109" s="247"/>
      <c r="O109" s="253"/>
      <c r="P109" s="259"/>
    </row>
    <row r="110" spans="1:16" x14ac:dyDescent="0.3">
      <c r="A110" s="4" t="s">
        <v>633</v>
      </c>
      <c r="B110" s="4" t="s">
        <v>668</v>
      </c>
      <c r="C110" s="225" t="s">
        <v>34</v>
      </c>
      <c r="D110" s="77">
        <f>F110-E110</f>
        <v>3204</v>
      </c>
      <c r="E110" s="78">
        <f>E32</f>
        <v>16</v>
      </c>
      <c r="F110" s="79">
        <f>F32</f>
        <v>3220</v>
      </c>
      <c r="G110" s="277">
        <f>E110/F110</f>
        <v>4.9689440993788822E-3</v>
      </c>
      <c r="H110" s="71">
        <f>E110/D110</f>
        <v>4.9937578027465668E-3</v>
      </c>
      <c r="I110" s="227">
        <f>G110/G111</f>
        <v>0.50989010989010997</v>
      </c>
      <c r="J110" s="228">
        <f>EXP(LN(I110)-1.96*SQRT((D110/(E110*F110))+(D111/(E111*F111))))</f>
        <v>0.27411111418644185</v>
      </c>
      <c r="K110" s="245">
        <f>EXP(LN(I110)+1.96*SQRT((D110/(E110*F110))+(D111/(E111*F111))))</f>
        <v>0.94847640503519581</v>
      </c>
      <c r="L110" s="227">
        <f>H110/H111</f>
        <v>0.50744261980217031</v>
      </c>
      <c r="M110" s="228">
        <f>EXP(LN(L110)-(1.96*SQRT((1/D110)+(1/E110)+(1/D111)+(1/E111))))</f>
        <v>0.27164012742632471</v>
      </c>
      <c r="N110" s="245">
        <f>EXP(LN(L110)+(1.96*SQRT((1/D110)+(1/E110)+(1/D111)+(1/E111))))</f>
        <v>0.94793804888612976</v>
      </c>
      <c r="O110" s="251">
        <f>G111-G110</f>
        <v>4.7761833369029767E-3</v>
      </c>
      <c r="P110" s="257">
        <f>1/O110</f>
        <v>209.37219730941706</v>
      </c>
    </row>
    <row r="111" spans="1:16" x14ac:dyDescent="0.3">
      <c r="A111" s="4"/>
      <c r="B111" s="4"/>
      <c r="C111" s="69" t="s">
        <v>626</v>
      </c>
      <c r="D111" s="59">
        <f>F111-E111</f>
        <v>2642</v>
      </c>
      <c r="E111" s="60">
        <f>E35</f>
        <v>26</v>
      </c>
      <c r="F111" s="65">
        <f>F35</f>
        <v>2668</v>
      </c>
      <c r="G111" s="278">
        <f>E111/F111</f>
        <v>9.7451274362818589E-3</v>
      </c>
      <c r="H111" s="72">
        <f>E111/D111</f>
        <v>9.8410295230885701E-3</v>
      </c>
      <c r="I111" s="262"/>
      <c r="J111" s="263"/>
      <c r="K111" s="263"/>
      <c r="L111" s="269"/>
      <c r="M111" s="263"/>
      <c r="N111" s="269"/>
      <c r="O111" s="269"/>
      <c r="P111" s="269"/>
    </row>
    <row r="112" spans="1:16" x14ac:dyDescent="0.3">
      <c r="A112" s="4"/>
      <c r="B112" s="4"/>
      <c r="C112" s="11" t="s">
        <v>648</v>
      </c>
      <c r="D112" s="75">
        <f>D110+D111</f>
        <v>5846</v>
      </c>
      <c r="E112" s="76">
        <f>E110+E111</f>
        <v>42</v>
      </c>
      <c r="F112" s="66">
        <f>F110+F111</f>
        <v>5888</v>
      </c>
      <c r="G112" s="279"/>
      <c r="H112" s="269"/>
      <c r="I112" s="270"/>
      <c r="J112" s="263"/>
      <c r="K112" s="263"/>
      <c r="L112" s="270"/>
      <c r="M112" s="263"/>
      <c r="N112" s="270"/>
      <c r="O112" s="270"/>
      <c r="P112" s="270"/>
    </row>
    <row r="113" spans="1:16" x14ac:dyDescent="0.3">
      <c r="A113" s="51"/>
      <c r="B113" s="51" t="s">
        <v>638</v>
      </c>
      <c r="C113" s="226" t="s">
        <v>34</v>
      </c>
      <c r="D113" s="61">
        <f>F113-E113</f>
        <v>7080</v>
      </c>
      <c r="E113" s="62">
        <f>E33</f>
        <v>50</v>
      </c>
      <c r="F113" s="67">
        <f>F33</f>
        <v>7130</v>
      </c>
      <c r="G113" s="280">
        <f>E113/F113</f>
        <v>7.0126227208976155E-3</v>
      </c>
      <c r="H113" s="73">
        <f>E113/D113</f>
        <v>7.0621468926553672E-3</v>
      </c>
      <c r="I113" s="229">
        <f>G113/G114</f>
        <v>0.82530372852953504</v>
      </c>
      <c r="J113" s="230">
        <f>EXP(LN(I113)-1.96*SQRT((D113/(E113*F113))+(D114/(E114*F114))))</f>
        <v>0.57889704158868938</v>
      </c>
      <c r="K113" s="246">
        <f>EXP(LN(I113)+1.96*SQRT((D113/(E113*F113))+(D114/(E114*F114))))</f>
        <v>1.1765930647279033</v>
      </c>
      <c r="L113" s="229">
        <f>H113/H114</f>
        <v>0.82406999779881129</v>
      </c>
      <c r="M113" s="230">
        <f>EXP(LN(L113)-(1.96*SQRT((1/D113)+(1/E113)+(1/D114)+(1/E114))))</f>
        <v>0.57646452970301243</v>
      </c>
      <c r="N113" s="246">
        <f>EXP(LN(L113)+(1.96*SQRT((1/D113)+(1/E113)+(1/D114)+(1/E114))))</f>
        <v>1.1780280074161589</v>
      </c>
      <c r="O113" s="252">
        <f>G114-G113</f>
        <v>1.4843978043727439E-3</v>
      </c>
      <c r="P113" s="258">
        <f>1/O113</f>
        <v>673.67386091127105</v>
      </c>
    </row>
    <row r="114" spans="1:16" x14ac:dyDescent="0.3">
      <c r="A114" s="51"/>
      <c r="B114" s="51"/>
      <c r="C114" s="70" t="s">
        <v>626</v>
      </c>
      <c r="D114" s="63">
        <f>F114-E114</f>
        <v>8985</v>
      </c>
      <c r="E114" s="64">
        <f>E36</f>
        <v>77</v>
      </c>
      <c r="F114" s="68">
        <f>F36</f>
        <v>9062</v>
      </c>
      <c r="G114" s="281">
        <f>E114/F114</f>
        <v>8.4970205252703594E-3</v>
      </c>
      <c r="H114" s="74">
        <f>E114/D114</f>
        <v>8.5698386199220926E-3</v>
      </c>
      <c r="I114" s="262"/>
      <c r="J114" s="263"/>
      <c r="K114" s="263"/>
      <c r="L114" s="269"/>
      <c r="M114" s="263"/>
      <c r="N114" s="269"/>
      <c r="O114" s="269"/>
      <c r="P114" s="269"/>
    </row>
    <row r="115" spans="1:16" ht="15" thickBot="1" x14ac:dyDescent="0.35">
      <c r="A115" s="51"/>
      <c r="B115" s="51"/>
      <c r="C115" s="58" t="s">
        <v>648</v>
      </c>
      <c r="D115" s="80">
        <f>D113+D114</f>
        <v>16065</v>
      </c>
      <c r="E115" s="81">
        <f>E113+E114</f>
        <v>127</v>
      </c>
      <c r="F115" s="82">
        <f>F113+F114</f>
        <v>16192</v>
      </c>
      <c r="G115" s="279"/>
      <c r="H115" s="263"/>
      <c r="I115" s="263"/>
      <c r="J115" s="263"/>
      <c r="K115" s="263"/>
      <c r="L115" s="270"/>
      <c r="M115" s="263"/>
      <c r="N115" s="270"/>
      <c r="O115" s="270"/>
      <c r="P115" s="270"/>
    </row>
    <row r="116" spans="1:16" x14ac:dyDescent="0.3">
      <c r="A116" s="2"/>
      <c r="B116" s="2" t="s">
        <v>631</v>
      </c>
      <c r="C116" s="231" t="s">
        <v>34</v>
      </c>
      <c r="D116" s="272">
        <f>F116-E116</f>
        <v>10284</v>
      </c>
      <c r="E116" s="232">
        <f>SUM(E110,E113)</f>
        <v>66</v>
      </c>
      <c r="F116" s="273">
        <f>SUM(F110,F113)</f>
        <v>10350</v>
      </c>
      <c r="G116" s="282">
        <f>E116/F116</f>
        <v>6.3768115942028983E-3</v>
      </c>
      <c r="H116" s="239">
        <f>E116/D116</f>
        <v>6.4177362893815633E-3</v>
      </c>
      <c r="I116" s="237">
        <f>G116/G117</f>
        <v>0.72621359223300963</v>
      </c>
      <c r="J116" s="238">
        <f>EXP(LN(I116)-1.96*SQRT((D116/(E116*F116))+(D117/(E117*F117))))</f>
        <v>0.53375707488739688</v>
      </c>
      <c r="K116" s="248">
        <f>EXP(LN(I116)+1.96*SQRT((D116/(E116*F116))+(D117/(E117*F117))))</f>
        <v>0.98806405827076138</v>
      </c>
      <c r="L116" s="237">
        <f>H116/H117</f>
        <v>0.72445650326834399</v>
      </c>
      <c r="M116" s="238">
        <f>EXP(LN(L116)-(1.96*SQRT((1/D116)+(1/E116)+(1/D117)+(1/E117))))</f>
        <v>0.53125866207728889</v>
      </c>
      <c r="N116" s="248">
        <f>EXP(LN(L116)+(1.96*SQRT((1/D116)+(1/E116)+(1/D117)+(1/E117))))</f>
        <v>0.98791278635460889</v>
      </c>
      <c r="O116" s="254">
        <f>G117-G116</f>
        <v>2.4040920716112534E-3</v>
      </c>
      <c r="P116" s="260">
        <f>1/O116</f>
        <v>415.95744680851061</v>
      </c>
    </row>
    <row r="117" spans="1:16" x14ac:dyDescent="0.3">
      <c r="A117" s="2"/>
      <c r="B117" s="2"/>
      <c r="C117" s="233" t="s">
        <v>626</v>
      </c>
      <c r="D117" s="233">
        <f>F117-E117</f>
        <v>11627</v>
      </c>
      <c r="E117" s="234">
        <f>SUM(E111,E114)</f>
        <v>103</v>
      </c>
      <c r="F117" s="274">
        <f>SUM(F111,F114)</f>
        <v>11730</v>
      </c>
      <c r="G117" s="283">
        <f>E117/F117</f>
        <v>8.7809036658141517E-3</v>
      </c>
      <c r="H117" s="240">
        <f>E117/D117</f>
        <v>8.8586909778962768E-3</v>
      </c>
      <c r="I117" s="262"/>
      <c r="J117" s="263"/>
      <c r="K117" s="269"/>
      <c r="L117" s="263"/>
      <c r="M117" s="263"/>
      <c r="N117" s="269"/>
      <c r="O117" s="269"/>
      <c r="P117" s="269"/>
    </row>
    <row r="118" spans="1:16" x14ac:dyDescent="0.3">
      <c r="A118" s="2"/>
      <c r="B118" s="2"/>
      <c r="C118" s="235" t="s">
        <v>648</v>
      </c>
      <c r="D118" s="235">
        <f>SUM(D116:D117)</f>
        <v>21911</v>
      </c>
      <c r="E118" s="236">
        <f>SUM(E116:E117)</f>
        <v>169</v>
      </c>
      <c r="F118" s="275">
        <f>SUM(F116:F117)</f>
        <v>22080</v>
      </c>
      <c r="G118" s="284"/>
      <c r="H118" s="264"/>
      <c r="I118" s="263"/>
      <c r="J118" s="263"/>
      <c r="K118" s="263"/>
      <c r="L118" s="263"/>
      <c r="M118" s="263"/>
      <c r="N118" s="263"/>
      <c r="O118" s="263"/>
      <c r="P118" s="263"/>
    </row>
    <row r="119" spans="1:16" x14ac:dyDescent="0.3">
      <c r="A119" s="46"/>
      <c r="B119" s="46"/>
      <c r="C119" s="49"/>
      <c r="D119" s="49"/>
      <c r="E119" s="49"/>
      <c r="F119" s="49"/>
      <c r="G119" s="286"/>
      <c r="H119" s="83"/>
      <c r="I119" s="242"/>
      <c r="J119" s="83"/>
      <c r="K119" s="247"/>
      <c r="L119" s="242"/>
      <c r="M119" s="83"/>
      <c r="N119" s="247"/>
      <c r="O119" s="253"/>
      <c r="P119" s="259"/>
    </row>
    <row r="120" spans="1:16" ht="15" thickBot="1" x14ac:dyDescent="0.35">
      <c r="A120" s="46"/>
      <c r="B120" s="46"/>
      <c r="C120" s="46"/>
      <c r="D120" s="46"/>
      <c r="E120" s="46"/>
      <c r="F120" s="46"/>
      <c r="G120" s="286"/>
      <c r="H120" s="83"/>
      <c r="I120" s="242"/>
      <c r="J120" s="83"/>
      <c r="K120" s="247"/>
      <c r="L120" s="242"/>
      <c r="M120" s="83"/>
      <c r="N120" s="247"/>
      <c r="O120" s="253"/>
      <c r="P120" s="259"/>
    </row>
    <row r="121" spans="1:16" x14ac:dyDescent="0.3">
      <c r="A121" s="4" t="s">
        <v>631</v>
      </c>
      <c r="B121" s="4" t="s">
        <v>668</v>
      </c>
      <c r="C121" s="225" t="s">
        <v>34</v>
      </c>
      <c r="D121" s="77">
        <f>F121-E121</f>
        <v>13649</v>
      </c>
      <c r="E121" s="78">
        <f>E43</f>
        <v>59</v>
      </c>
      <c r="F121" s="79">
        <f>F43</f>
        <v>13708</v>
      </c>
      <c r="G121" s="277">
        <f>E121/F121</f>
        <v>4.3040560256784356E-3</v>
      </c>
      <c r="H121" s="71">
        <f>E121/D121</f>
        <v>4.3226610008059198E-3</v>
      </c>
      <c r="I121" s="227">
        <f>G121/G122</f>
        <v>0.66783532004407486</v>
      </c>
      <c r="J121" s="228">
        <f>EXP(LN(I121)-1.96*SQRT((D121/(E121*F121))+(D122/(E122*F122))))</f>
        <v>0.47108752272964244</v>
      </c>
      <c r="K121" s="245">
        <f>EXP(LN(I121)+1.96*SQRT((D121/(E121*F121))+(D122/(E122*F122))))</f>
        <v>0.94675403864248386</v>
      </c>
      <c r="L121" s="227">
        <f>H121/H122</f>
        <v>0.66639948473618427</v>
      </c>
      <c r="M121" s="228">
        <f>EXP(LN(L121)-(1.96*SQRT((1/D121)+(1/E121)+(1/D122)+(1/E122))))</f>
        <v>0.46920021562841185</v>
      </c>
      <c r="N121" s="245">
        <f>EXP(LN(L121)+(1.96*SQRT((1/D121)+(1/E121)+(1/D122)+(1/E122))))</f>
        <v>0.94647926080313738</v>
      </c>
      <c r="O121" s="251">
        <f>G122-G121</f>
        <v>2.1407304306509216E-3</v>
      </c>
      <c r="P121" s="257">
        <f>1/O121</f>
        <v>467.13027744270204</v>
      </c>
    </row>
    <row r="122" spans="1:16" x14ac:dyDescent="0.3">
      <c r="A122" s="4" t="s">
        <v>683</v>
      </c>
      <c r="B122" s="4"/>
      <c r="C122" s="69" t="s">
        <v>626</v>
      </c>
      <c r="D122" s="59">
        <f>F122-E122</f>
        <v>10329</v>
      </c>
      <c r="E122" s="60">
        <f>E46</f>
        <v>67</v>
      </c>
      <c r="F122" s="65">
        <f>F46</f>
        <v>10396</v>
      </c>
      <c r="G122" s="278">
        <f>E122/F122</f>
        <v>6.4447864563293572E-3</v>
      </c>
      <c r="H122" s="72">
        <f>E122/D122</f>
        <v>6.4865911511278922E-3</v>
      </c>
      <c r="I122" s="262"/>
      <c r="J122" s="263"/>
      <c r="K122" s="263"/>
      <c r="L122" s="269"/>
      <c r="M122" s="263"/>
      <c r="N122" s="269"/>
      <c r="O122" s="269"/>
      <c r="P122" s="269"/>
    </row>
    <row r="123" spans="1:16" x14ac:dyDescent="0.3">
      <c r="A123" s="4"/>
      <c r="B123" s="4"/>
      <c r="C123" s="11" t="s">
        <v>648</v>
      </c>
      <c r="D123" s="75">
        <f>D121+D122</f>
        <v>23978</v>
      </c>
      <c r="E123" s="76">
        <f>E121+E122</f>
        <v>126</v>
      </c>
      <c r="F123" s="66">
        <f>F121+F122</f>
        <v>24104</v>
      </c>
      <c r="G123" s="279"/>
      <c r="H123" s="269"/>
      <c r="I123" s="270"/>
      <c r="J123" s="263"/>
      <c r="K123" s="263"/>
      <c r="L123" s="270"/>
      <c r="M123" s="263"/>
      <c r="N123" s="270"/>
      <c r="O123" s="270"/>
      <c r="P123" s="270"/>
    </row>
    <row r="124" spans="1:16" x14ac:dyDescent="0.3">
      <c r="A124" s="51"/>
      <c r="B124" s="51" t="s">
        <v>638</v>
      </c>
      <c r="C124" s="226" t="s">
        <v>34</v>
      </c>
      <c r="D124" s="61">
        <f>F124-E124</f>
        <v>27531</v>
      </c>
      <c r="E124" s="62">
        <f>E44</f>
        <v>161</v>
      </c>
      <c r="F124" s="67">
        <f>F44</f>
        <v>27692</v>
      </c>
      <c r="G124" s="280">
        <f>E124/F124</f>
        <v>5.8139534883720929E-3</v>
      </c>
      <c r="H124" s="73">
        <f>E124/D124</f>
        <v>5.8479532163742687E-3</v>
      </c>
      <c r="I124" s="229">
        <f>G124/G125</f>
        <v>0.79531399703858552</v>
      </c>
      <c r="J124" s="230">
        <f>EXP(LN(I124)-1.96*SQRT((D124/(E124*F124))+(D125/(E125*F125))))</f>
        <v>0.65444552190796679</v>
      </c>
      <c r="K124" s="246">
        <f>EXP(LN(I124)+1.96*SQRT((D124/(E124*F124))+(D125/(E125*F125))))</f>
        <v>0.96650421266759279</v>
      </c>
      <c r="L124" s="229">
        <f>H124/H125</f>
        <v>0.79411700286922038</v>
      </c>
      <c r="M124" s="230">
        <f>EXP(LN(L124)-(1.96*SQRT((1/D124)+(1/E124)+(1/D125)+(1/E125))))</f>
        <v>0.65264345600185381</v>
      </c>
      <c r="N124" s="246">
        <f>EXP(LN(L124)+(1.96*SQRT((1/D124)+(1/E124)+(1/D125)+(1/E125))))</f>
        <v>0.96625777589073392</v>
      </c>
      <c r="O124" s="252">
        <f>G125-G124</f>
        <v>1.4963082573293636E-3</v>
      </c>
      <c r="P124" s="258">
        <f>1/O124</f>
        <v>668.31148936170212</v>
      </c>
    </row>
    <row r="125" spans="1:16" x14ac:dyDescent="0.3">
      <c r="A125" s="51"/>
      <c r="B125" s="51"/>
      <c r="C125" s="70" t="s">
        <v>626</v>
      </c>
      <c r="D125" s="63">
        <f>F125-E125</f>
        <v>36257</v>
      </c>
      <c r="E125" s="64">
        <f>E47</f>
        <v>267</v>
      </c>
      <c r="F125" s="68">
        <f>F47</f>
        <v>36524</v>
      </c>
      <c r="G125" s="281">
        <f>E125/F125</f>
        <v>7.3102617457014565E-3</v>
      </c>
      <c r="H125" s="74">
        <f>E125/D125</f>
        <v>7.3640952092009822E-3</v>
      </c>
      <c r="I125" s="262"/>
      <c r="J125" s="263"/>
      <c r="K125" s="263"/>
      <c r="L125" s="269"/>
      <c r="M125" s="263"/>
      <c r="N125" s="269"/>
      <c r="O125" s="269"/>
      <c r="P125" s="269"/>
    </row>
    <row r="126" spans="1:16" ht="15" thickBot="1" x14ac:dyDescent="0.35">
      <c r="A126" s="51"/>
      <c r="B126" s="51"/>
      <c r="C126" s="58" t="s">
        <v>648</v>
      </c>
      <c r="D126" s="80">
        <f>D124+D125</f>
        <v>63788</v>
      </c>
      <c r="E126" s="81">
        <f>E124+E125</f>
        <v>428</v>
      </c>
      <c r="F126" s="82">
        <f>F124+F125</f>
        <v>64216</v>
      </c>
      <c r="G126" s="279"/>
      <c r="H126" s="263"/>
      <c r="I126" s="263"/>
      <c r="J126" s="263"/>
      <c r="K126" s="263"/>
      <c r="L126" s="270"/>
      <c r="M126" s="263"/>
      <c r="N126" s="270"/>
      <c r="O126" s="270"/>
      <c r="P126" s="270"/>
    </row>
    <row r="127" spans="1:16" x14ac:dyDescent="0.3">
      <c r="A127" s="2"/>
      <c r="B127" s="2" t="s">
        <v>631</v>
      </c>
      <c r="C127" s="231" t="s">
        <v>34</v>
      </c>
      <c r="D127" s="272">
        <f>F127-E127</f>
        <v>41180</v>
      </c>
      <c r="E127" s="232">
        <f>SUM(E121,E124)</f>
        <v>220</v>
      </c>
      <c r="F127" s="273">
        <f>SUM(F121,F124)</f>
        <v>41400</v>
      </c>
      <c r="G127" s="282">
        <f>E127/F127</f>
        <v>5.3140096618357491E-3</v>
      </c>
      <c r="H127" s="239">
        <f>E127/D127</f>
        <v>5.3423992229237492E-3</v>
      </c>
      <c r="I127" s="237">
        <f>G127/G128</f>
        <v>0.74650698602794407</v>
      </c>
      <c r="J127" s="238">
        <f>EXP(LN(I127)-1.96*SQRT((D127/(E127*F127))+(D128/(E128*F128))))</f>
        <v>0.63000762141551347</v>
      </c>
      <c r="K127" s="248">
        <f>EXP(LN(I127)+1.96*SQRT((D127/(E127*F127))+(D128/(E128*F128))))</f>
        <v>0.88454910900352901</v>
      </c>
      <c r="L127" s="237">
        <f>H127/H128</f>
        <v>0.74515272514708308</v>
      </c>
      <c r="M127" s="238">
        <f>EXP(LN(L127)-(1.96*SQRT((1/D127)+(1/E127)+(1/D128)+(1/E128))))</f>
        <v>0.62821761944144627</v>
      </c>
      <c r="N127" s="248">
        <f>EXP(LN(L127)+(1.96*SQRT((1/D127)+(1/E127)+(1/D128)+(1/E128))))</f>
        <v>0.88385388535871423</v>
      </c>
      <c r="O127" s="254">
        <f>G128-G127</f>
        <v>1.8044899119067917E-3</v>
      </c>
      <c r="P127" s="260">
        <f>1/O127</f>
        <v>554.17322834645665</v>
      </c>
    </row>
    <row r="128" spans="1:16" x14ac:dyDescent="0.3">
      <c r="A128" s="2"/>
      <c r="B128" s="2"/>
      <c r="C128" s="233" t="s">
        <v>626</v>
      </c>
      <c r="D128" s="233">
        <f>F128-E128</f>
        <v>46586</v>
      </c>
      <c r="E128" s="234">
        <f>SUM(E122,E125)</f>
        <v>334</v>
      </c>
      <c r="F128" s="274">
        <f>SUM(F122,F125)</f>
        <v>46920</v>
      </c>
      <c r="G128" s="283">
        <f>E128/F128</f>
        <v>7.1184995737425408E-3</v>
      </c>
      <c r="H128" s="240">
        <f>E128/D128</f>
        <v>7.1695359120765899E-3</v>
      </c>
      <c r="I128" s="262"/>
      <c r="J128" s="263"/>
      <c r="K128" s="269"/>
      <c r="L128" s="263"/>
      <c r="M128" s="263"/>
      <c r="N128" s="269"/>
      <c r="O128" s="269"/>
      <c r="P128" s="269"/>
    </row>
    <row r="129" spans="1:39" x14ac:dyDescent="0.3">
      <c r="A129" s="2"/>
      <c r="B129" s="2"/>
      <c r="C129" s="235" t="s">
        <v>648</v>
      </c>
      <c r="D129" s="235">
        <f>SUM(D127:D128)</f>
        <v>87766</v>
      </c>
      <c r="E129" s="236">
        <f>SUM(E127:E128)</f>
        <v>554</v>
      </c>
      <c r="F129" s="275">
        <f>SUM(F127:F128)</f>
        <v>88320</v>
      </c>
      <c r="G129" s="284"/>
      <c r="H129" s="264"/>
      <c r="I129" s="263"/>
      <c r="J129" s="263"/>
      <c r="K129" s="263"/>
      <c r="L129" s="263"/>
      <c r="M129" s="263"/>
      <c r="N129" s="263"/>
      <c r="O129" s="263"/>
      <c r="P129" s="263"/>
    </row>
    <row r="130" spans="1:39" ht="15" thickBot="1" x14ac:dyDescent="0.35">
      <c r="A130" s="6"/>
      <c r="B130" s="6"/>
      <c r="C130" s="6"/>
      <c r="D130" s="6"/>
      <c r="E130" s="6"/>
      <c r="F130" s="6"/>
      <c r="G130" s="287"/>
      <c r="H130" s="86"/>
      <c r="I130" s="271"/>
      <c r="J130" s="87"/>
      <c r="K130" s="271"/>
      <c r="L130" s="87"/>
      <c r="M130" s="87"/>
      <c r="N130" s="271"/>
      <c r="O130" s="271"/>
      <c r="P130" s="271"/>
    </row>
    <row r="131" spans="1:39" x14ac:dyDescent="0.3">
      <c r="A131" s="4" t="s">
        <v>680</v>
      </c>
      <c r="B131" s="4" t="s">
        <v>668</v>
      </c>
      <c r="C131" s="225" t="s">
        <v>34</v>
      </c>
      <c r="D131" s="77">
        <f t="shared" ref="D131:F136" si="9">SUM(D80,D90)</f>
        <v>7147</v>
      </c>
      <c r="E131" s="78">
        <f t="shared" si="9"/>
        <v>29</v>
      </c>
      <c r="F131" s="79">
        <f t="shared" si="9"/>
        <v>7176</v>
      </c>
      <c r="G131" s="277">
        <f>E131/F131</f>
        <v>4.041248606465998E-3</v>
      </c>
      <c r="H131" s="71">
        <f>E131/D131</f>
        <v>4.0576465649923045E-3</v>
      </c>
      <c r="I131" s="227">
        <f>G131/G132</f>
        <v>0.6923076923076924</v>
      </c>
      <c r="J131" s="228">
        <f>EXP(LN(I131)-1.96*SQRT((D131/(E131*F131))+(D132/(E132*F132))))</f>
        <v>0.41429655667806803</v>
      </c>
      <c r="K131" s="245">
        <f>EXP(LN(I131)+1.96*SQRT((D131/(E131*F131))+(D132/(E132*F132))))</f>
        <v>1.1568764767717779</v>
      </c>
      <c r="L131" s="227">
        <f>H131/H132</f>
        <v>0.69105918567231006</v>
      </c>
      <c r="M131" s="228">
        <f>EXP(LN(L131)-(1.96*SQRT((1/D131)+(1/E131)+(1/D132)+(1/E132))))</f>
        <v>0.41249667064020568</v>
      </c>
      <c r="N131" s="245">
        <f>EXP(LN(L131)+(1.96*SQRT((1/D131)+(1/E131)+(1/D132)+(1/E132))))</f>
        <v>1.1577373396999453</v>
      </c>
      <c r="O131" s="251">
        <f>G132-G131</f>
        <v>1.7961104917626654E-3</v>
      </c>
      <c r="P131" s="257">
        <f>1/O131</f>
        <v>556.75862068965523</v>
      </c>
    </row>
    <row r="132" spans="1:39" x14ac:dyDescent="0.3">
      <c r="A132" s="4" t="s">
        <v>681</v>
      </c>
      <c r="B132" s="4"/>
      <c r="C132" s="69" t="s">
        <v>626</v>
      </c>
      <c r="D132" s="59">
        <f t="shared" si="9"/>
        <v>4939</v>
      </c>
      <c r="E132" s="60">
        <f t="shared" si="9"/>
        <v>29</v>
      </c>
      <c r="F132" s="65">
        <f t="shared" si="9"/>
        <v>4968</v>
      </c>
      <c r="G132" s="278">
        <f>E132/F132</f>
        <v>5.8373590982286633E-3</v>
      </c>
      <c r="H132" s="72">
        <f>E132/D132</f>
        <v>5.871633933994736E-3</v>
      </c>
      <c r="I132" s="262"/>
      <c r="J132" s="263"/>
      <c r="K132" s="263"/>
      <c r="L132" s="269"/>
      <c r="M132" s="263"/>
      <c r="N132" s="269"/>
      <c r="O132" s="269"/>
      <c r="P132" s="269"/>
    </row>
    <row r="133" spans="1:39" x14ac:dyDescent="0.3">
      <c r="A133" s="4"/>
      <c r="B133" s="4"/>
      <c r="C133" s="11" t="s">
        <v>648</v>
      </c>
      <c r="D133" s="75">
        <f t="shared" si="9"/>
        <v>12086</v>
      </c>
      <c r="E133" s="76">
        <f t="shared" si="9"/>
        <v>58</v>
      </c>
      <c r="F133" s="66">
        <f t="shared" si="9"/>
        <v>12144</v>
      </c>
      <c r="G133" s="279"/>
      <c r="H133" s="269"/>
      <c r="I133" s="270"/>
      <c r="J133" s="263"/>
      <c r="K133" s="263"/>
      <c r="L133" s="270"/>
      <c r="M133" s="263"/>
      <c r="N133" s="270"/>
      <c r="O133" s="270"/>
      <c r="P133" s="270"/>
    </row>
    <row r="134" spans="1:39" x14ac:dyDescent="0.3">
      <c r="A134" s="51"/>
      <c r="B134" s="51" t="s">
        <v>638</v>
      </c>
      <c r="C134" s="226" t="s">
        <v>34</v>
      </c>
      <c r="D134" s="61">
        <f t="shared" si="9"/>
        <v>13441</v>
      </c>
      <c r="E134" s="62">
        <f t="shared" si="9"/>
        <v>83</v>
      </c>
      <c r="F134" s="67">
        <f t="shared" si="9"/>
        <v>13524</v>
      </c>
      <c r="G134" s="280">
        <f>E134/F134</f>
        <v>6.1372375036971311E-3</v>
      </c>
      <c r="H134" s="73">
        <f>E134/D134</f>
        <v>6.1751357785879025E-3</v>
      </c>
      <c r="I134" s="229">
        <f>G134/G135</f>
        <v>0.77203942801610448</v>
      </c>
      <c r="J134" s="230">
        <f>EXP(LN(I134)-1.96*SQRT((D134/(E134*F134))+(D135/(E135*F135))))</f>
        <v>0.59042678207360533</v>
      </c>
      <c r="K134" s="246">
        <f>EXP(LN(I134)+1.96*SQRT((D134/(E134*F134))+(D135/(E135*F135))))</f>
        <v>1.0095153141903512</v>
      </c>
      <c r="L134" s="229">
        <f>H134/H135</f>
        <v>0.77063174053193939</v>
      </c>
      <c r="M134" s="230">
        <f>EXP(LN(L134)-(1.96*SQRT((1/D134)+(1/E134)+(1/D135)+(1/E135))))</f>
        <v>0.58827042520201589</v>
      </c>
      <c r="N134" s="246">
        <f>EXP(LN(L134)+(1.96*SQRT((1/D134)+(1/E134)+(1/D135)+(1/E135))))</f>
        <v>1.0095242835152667</v>
      </c>
      <c r="O134" s="252">
        <f>G135-G134</f>
        <v>1.8121460134994938E-3</v>
      </c>
      <c r="P134" s="258">
        <f>1/O134</f>
        <v>551.83191230207092</v>
      </c>
    </row>
    <row r="135" spans="1:39" x14ac:dyDescent="0.3">
      <c r="A135" s="51"/>
      <c r="B135" s="51"/>
      <c r="C135" s="70" t="s">
        <v>626</v>
      </c>
      <c r="D135" s="63">
        <f t="shared" si="9"/>
        <v>18345</v>
      </c>
      <c r="E135" s="64">
        <f t="shared" si="9"/>
        <v>147</v>
      </c>
      <c r="F135" s="68">
        <f t="shared" si="9"/>
        <v>18492</v>
      </c>
      <c r="G135" s="281">
        <f>E135/F135</f>
        <v>7.9493835171966249E-3</v>
      </c>
      <c r="H135" s="74">
        <f>E135/D135</f>
        <v>8.0130825838103017E-3</v>
      </c>
      <c r="I135" s="262"/>
      <c r="J135" s="263"/>
      <c r="K135" s="263"/>
      <c r="L135" s="269"/>
      <c r="M135" s="263"/>
      <c r="N135" s="269"/>
      <c r="O135" s="269"/>
      <c r="P135" s="269"/>
    </row>
    <row r="136" spans="1:39" ht="15" thickBot="1" x14ac:dyDescent="0.35">
      <c r="A136" s="51"/>
      <c r="B136" s="51"/>
      <c r="C136" s="58" t="s">
        <v>648</v>
      </c>
      <c r="D136" s="80">
        <f t="shared" si="9"/>
        <v>31786</v>
      </c>
      <c r="E136" s="81">
        <f t="shared" si="9"/>
        <v>230</v>
      </c>
      <c r="F136" s="82">
        <f t="shared" si="9"/>
        <v>32016</v>
      </c>
      <c r="G136" s="279"/>
      <c r="H136" s="263"/>
      <c r="I136" s="263"/>
      <c r="J136" s="263"/>
      <c r="K136" s="263"/>
      <c r="L136" s="270"/>
      <c r="M136" s="263"/>
      <c r="N136" s="270"/>
      <c r="O136" s="270"/>
      <c r="P136" s="270"/>
    </row>
    <row r="137" spans="1:39" x14ac:dyDescent="0.3">
      <c r="A137" s="2"/>
      <c r="B137" s="2" t="s">
        <v>661</v>
      </c>
      <c r="C137" s="231" t="s">
        <v>34</v>
      </c>
      <c r="D137" s="272">
        <f>SUM(D131,D134)</f>
        <v>20588</v>
      </c>
      <c r="E137" s="232">
        <f t="shared" ref="E137:F137" si="10">SUM(E131,E134)</f>
        <v>112</v>
      </c>
      <c r="F137" s="273">
        <f t="shared" si="10"/>
        <v>20700</v>
      </c>
      <c r="G137" s="282">
        <f>E137/F137</f>
        <v>5.4106280193236718E-3</v>
      </c>
      <c r="H137" s="239">
        <f>E137/D137</f>
        <v>5.4400621721391101E-3</v>
      </c>
      <c r="I137" s="237">
        <f>G137/G138</f>
        <v>0.7212121212121213</v>
      </c>
      <c r="J137" s="238">
        <f>EXP(LN(I137)-1.96*SQRT((D137/(E137*F137))+(D138/(E138*F138))))</f>
        <v>0.56950056010965289</v>
      </c>
      <c r="K137" s="248">
        <f>EXP(LN(I137)+1.96*SQRT((D137/(E137*F137))+(D138/(E138*F138))))</f>
        <v>0.9133387396197421</v>
      </c>
      <c r="L137" s="237">
        <f>H137/H138</f>
        <v>0.71969549781867637</v>
      </c>
      <c r="M137" s="238">
        <f>EXP(LN(L137)-(1.96*SQRT((1/D137)+(1/E137)+(1/D138)+(1/E138))))</f>
        <v>0.56746291427406759</v>
      </c>
      <c r="N137" s="248">
        <f>EXP(LN(L137)+(1.96*SQRT((1/D137)+(1/E137)+(1/D138)+(1/E138))))</f>
        <v>0.91276733078333372</v>
      </c>
      <c r="O137" s="254">
        <f>G138-G137</f>
        <v>2.0915032679738555E-3</v>
      </c>
      <c r="P137" s="260">
        <f>1/O137</f>
        <v>478.12500000000017</v>
      </c>
    </row>
    <row r="138" spans="1:39" x14ac:dyDescent="0.3">
      <c r="A138" s="2"/>
      <c r="B138" s="2"/>
      <c r="C138" s="233" t="s">
        <v>626</v>
      </c>
      <c r="D138" s="233">
        <f t="shared" ref="D138:E138" si="11">SUM(D132,D135)</f>
        <v>23284</v>
      </c>
      <c r="E138" s="234">
        <f t="shared" si="11"/>
        <v>176</v>
      </c>
      <c r="F138" s="274">
        <f>SUM(F132,F135)</f>
        <v>23460</v>
      </c>
      <c r="G138" s="283">
        <f>E138/F138</f>
        <v>7.5021312872975273E-3</v>
      </c>
      <c r="H138" s="240">
        <f>E138/D138</f>
        <v>7.5588386875107367E-3</v>
      </c>
      <c r="I138" s="262"/>
      <c r="J138" s="263"/>
      <c r="K138" s="269"/>
      <c r="L138" s="263"/>
      <c r="M138" s="263"/>
      <c r="N138" s="269"/>
      <c r="O138" s="269"/>
      <c r="P138" s="269"/>
    </row>
    <row r="139" spans="1:39" x14ac:dyDescent="0.3">
      <c r="A139" s="2"/>
      <c r="B139" s="2"/>
      <c r="C139" s="235" t="s">
        <v>648</v>
      </c>
      <c r="D139" s="235">
        <f t="shared" ref="D139:F139" si="12">SUM(D133,D136)</f>
        <v>43872</v>
      </c>
      <c r="E139" s="236">
        <f t="shared" si="12"/>
        <v>288</v>
      </c>
      <c r="F139" s="275">
        <f t="shared" si="12"/>
        <v>44160</v>
      </c>
      <c r="G139" s="284"/>
      <c r="H139" s="264"/>
      <c r="I139" s="263"/>
      <c r="J139" s="263"/>
      <c r="K139" s="263"/>
      <c r="L139" s="263"/>
      <c r="M139" s="263"/>
      <c r="N139" s="263"/>
      <c r="O139" s="263"/>
      <c r="P139" s="263"/>
      <c r="AF139" s="268"/>
      <c r="AG139" s="268"/>
      <c r="AH139" s="268"/>
      <c r="AI139" s="268"/>
      <c r="AJ139" s="268"/>
      <c r="AK139" s="268"/>
      <c r="AL139" s="268"/>
      <c r="AM139" s="268"/>
    </row>
    <row r="140" spans="1:39" ht="15" thickBot="1" x14ac:dyDescent="0.35">
      <c r="A140" s="6"/>
      <c r="B140" s="6"/>
      <c r="C140" s="6"/>
      <c r="D140" s="6"/>
      <c r="E140" s="6"/>
      <c r="F140" s="6"/>
      <c r="G140" s="287"/>
      <c r="H140" s="86"/>
      <c r="I140" s="271"/>
      <c r="J140" s="87"/>
      <c r="K140" s="271"/>
      <c r="L140" s="87"/>
      <c r="M140" s="87"/>
      <c r="N140" s="271"/>
      <c r="O140" s="271"/>
      <c r="P140" s="271"/>
    </row>
    <row r="141" spans="1:39" x14ac:dyDescent="0.3">
      <c r="A141" s="4" t="s">
        <v>662</v>
      </c>
      <c r="B141" s="4" t="s">
        <v>668</v>
      </c>
      <c r="C141" s="225" t="s">
        <v>34</v>
      </c>
      <c r="D141" s="77">
        <f t="shared" ref="D141:F146" si="13">SUM(D100,D110)</f>
        <v>6502</v>
      </c>
      <c r="E141" s="78">
        <f t="shared" si="13"/>
        <v>30</v>
      </c>
      <c r="F141" s="79">
        <f t="shared" si="13"/>
        <v>6532</v>
      </c>
      <c r="G141" s="277">
        <f>E141/F141</f>
        <v>4.5927740355174527E-3</v>
      </c>
      <c r="H141" s="71">
        <f>E141/D141</f>
        <v>4.6139649338665023E-3</v>
      </c>
      <c r="I141" s="227">
        <f>G141/G142</f>
        <v>0.65604151223128249</v>
      </c>
      <c r="J141" s="228">
        <f>EXP(LN(I141)-1.96*SQRT((D141/(E141*F141))+(D142/(E142*F142))))</f>
        <v>0.40702938866229754</v>
      </c>
      <c r="K141" s="245">
        <f>EXP(LN(I141)+1.96*SQRT((D141/(E141*F141))+(D142/(E142*F142))))</f>
        <v>1.0573940795410048</v>
      </c>
      <c r="L141" s="227">
        <f>H141/H142</f>
        <v>0.65445449983001169</v>
      </c>
      <c r="M141" s="228">
        <f>EXP(LN(L141)-(1.96*SQRT((1/D141)+(1/E141)+(1/D142)+(1/E142))))</f>
        <v>0.40494379700063071</v>
      </c>
      <c r="N141" s="245">
        <f>EXP(LN(L141)+(1.96*SQRT((1/D141)+(1/E141)+(1/D142)+(1/E142))))</f>
        <v>1.0577040456482993</v>
      </c>
      <c r="O141" s="251">
        <f>G142-G141</f>
        <v>2.4079628841583026E-3</v>
      </c>
      <c r="P141" s="257">
        <f>1/O141</f>
        <v>415.28879310344831</v>
      </c>
    </row>
    <row r="142" spans="1:39" x14ac:dyDescent="0.3">
      <c r="A142" s="4"/>
      <c r="B142" s="4"/>
      <c r="C142" s="69" t="s">
        <v>626</v>
      </c>
      <c r="D142" s="59">
        <f t="shared" si="13"/>
        <v>5390</v>
      </c>
      <c r="E142" s="60">
        <f t="shared" si="13"/>
        <v>38</v>
      </c>
      <c r="F142" s="65">
        <f t="shared" si="13"/>
        <v>5428</v>
      </c>
      <c r="G142" s="278">
        <f>E142/F142</f>
        <v>7.0007369196757553E-3</v>
      </c>
      <c r="H142" s="72">
        <f>E142/D142</f>
        <v>7.0500927643784789E-3</v>
      </c>
      <c r="I142" s="262"/>
      <c r="J142" s="263"/>
      <c r="K142" s="263"/>
      <c r="L142" s="269"/>
      <c r="M142" s="263"/>
      <c r="N142" s="269"/>
      <c r="O142" s="269"/>
      <c r="P142" s="269"/>
    </row>
    <row r="143" spans="1:39" x14ac:dyDescent="0.3">
      <c r="A143" s="4"/>
      <c r="B143" s="4"/>
      <c r="C143" s="11" t="s">
        <v>648</v>
      </c>
      <c r="D143" s="75">
        <f t="shared" si="13"/>
        <v>11892</v>
      </c>
      <c r="E143" s="76">
        <f t="shared" si="13"/>
        <v>68</v>
      </c>
      <c r="F143" s="66">
        <f t="shared" si="13"/>
        <v>11960</v>
      </c>
      <c r="G143" s="279"/>
      <c r="H143" s="269"/>
      <c r="I143" s="270"/>
      <c r="J143" s="263"/>
      <c r="K143" s="263"/>
      <c r="L143" s="270"/>
      <c r="M143" s="263"/>
      <c r="N143" s="270"/>
      <c r="O143" s="270"/>
      <c r="P143" s="270"/>
    </row>
    <row r="144" spans="1:39" x14ac:dyDescent="0.3">
      <c r="A144" s="51"/>
      <c r="B144" s="51" t="s">
        <v>638</v>
      </c>
      <c r="C144" s="226" t="s">
        <v>34</v>
      </c>
      <c r="D144" s="61">
        <f t="shared" si="13"/>
        <v>14090</v>
      </c>
      <c r="E144" s="62">
        <f t="shared" si="13"/>
        <v>78</v>
      </c>
      <c r="F144" s="67">
        <f t="shared" si="13"/>
        <v>14168</v>
      </c>
      <c r="G144" s="280">
        <f>E144/F144</f>
        <v>5.505364201016375E-3</v>
      </c>
      <c r="H144" s="73">
        <f>E144/D144</f>
        <v>5.5358410220014195E-3</v>
      </c>
      <c r="I144" s="229">
        <f>G144/G145</f>
        <v>0.82727272727272727</v>
      </c>
      <c r="J144" s="230">
        <f>EXP(LN(I144)-1.96*SQRT((D144/(E144*F144))+(D145/(E145*F145))))</f>
        <v>0.62260696497500689</v>
      </c>
      <c r="K144" s="246">
        <f>EXP(LN(I144)+1.96*SQRT((D144/(E144*F144))+(D145/(E145*F145))))</f>
        <v>1.0992170081436996</v>
      </c>
      <c r="L144" s="229">
        <f>H144/H145</f>
        <v>0.82631653655074522</v>
      </c>
      <c r="M144" s="230">
        <f>EXP(LN(L144)-(1.96*SQRT((1/D144)+(1/E144)+(1/D145)+(1/E145))))</f>
        <v>0.62082877291170824</v>
      </c>
      <c r="N144" s="246">
        <f>EXP(LN(L144)+(1.96*SQRT((1/D144)+(1/E144)+(1/D145)+(1/E145))))</f>
        <v>1.0998185785991654</v>
      </c>
      <c r="O144" s="252">
        <f>G145-G144</f>
        <v>1.1494716463660562E-3</v>
      </c>
      <c r="P144" s="258">
        <f>1/O144</f>
        <v>869.96491228070181</v>
      </c>
    </row>
    <row r="145" spans="1:16" x14ac:dyDescent="0.3">
      <c r="A145" s="51"/>
      <c r="B145" s="51"/>
      <c r="C145" s="70" t="s">
        <v>626</v>
      </c>
      <c r="D145" s="63">
        <f t="shared" si="13"/>
        <v>17912</v>
      </c>
      <c r="E145" s="64">
        <f t="shared" si="13"/>
        <v>120</v>
      </c>
      <c r="F145" s="68">
        <f t="shared" si="13"/>
        <v>18032</v>
      </c>
      <c r="G145" s="281">
        <f>E145/F145</f>
        <v>6.6548358473824312E-3</v>
      </c>
      <c r="H145" s="74">
        <f>E145/D145</f>
        <v>6.6994193836534171E-3</v>
      </c>
      <c r="I145" s="262"/>
      <c r="J145" s="263"/>
      <c r="K145" s="263"/>
      <c r="L145" s="269"/>
      <c r="M145" s="263"/>
      <c r="N145" s="269"/>
      <c r="O145" s="269"/>
      <c r="P145" s="269"/>
    </row>
    <row r="146" spans="1:16" ht="15" thickBot="1" x14ac:dyDescent="0.35">
      <c r="A146" s="51"/>
      <c r="B146" s="51"/>
      <c r="C146" s="58" t="s">
        <v>648</v>
      </c>
      <c r="D146" s="80">
        <f t="shared" si="13"/>
        <v>32002</v>
      </c>
      <c r="E146" s="81">
        <f t="shared" si="13"/>
        <v>198</v>
      </c>
      <c r="F146" s="82">
        <f t="shared" si="13"/>
        <v>32200</v>
      </c>
      <c r="G146" s="279"/>
      <c r="H146" s="263"/>
      <c r="I146" s="263"/>
      <c r="J146" s="263"/>
      <c r="K146" s="263"/>
      <c r="L146" s="270"/>
      <c r="M146" s="263"/>
      <c r="N146" s="270"/>
      <c r="O146" s="270"/>
      <c r="P146" s="270"/>
    </row>
    <row r="147" spans="1:16" x14ac:dyDescent="0.3">
      <c r="A147" s="2"/>
      <c r="B147" s="2" t="s">
        <v>661</v>
      </c>
      <c r="C147" s="231" t="s">
        <v>34</v>
      </c>
      <c r="D147" s="272">
        <f>SUM(D141,D144)</f>
        <v>20592</v>
      </c>
      <c r="E147" s="232">
        <f t="shared" ref="E147:F147" si="14">SUM(E141,E144)</f>
        <v>108</v>
      </c>
      <c r="F147" s="273">
        <f t="shared" si="14"/>
        <v>20700</v>
      </c>
      <c r="G147" s="282">
        <f>E147/F147</f>
        <v>5.2173913043478265E-3</v>
      </c>
      <c r="H147" s="239">
        <f>E147/D147</f>
        <v>5.244755244755245E-3</v>
      </c>
      <c r="I147" s="237">
        <f>G147/G148</f>
        <v>0.77468354430379749</v>
      </c>
      <c r="J147" s="238">
        <f>EXP(LN(I147)-1.96*SQRT((D147/(E147*F147))+(D148/(E148*F148))))</f>
        <v>0.6069562724213331</v>
      </c>
      <c r="K147" s="248">
        <f>EXP(LN(I147)+1.96*SQRT((D147/(E147*F147))+(D148/(E148*F148))))</f>
        <v>0.98876084008650966</v>
      </c>
      <c r="L147" s="237">
        <f>H147/H148</f>
        <v>0.77350181464105516</v>
      </c>
      <c r="M147" s="238">
        <f>EXP(LN(L147)-(1.96*SQRT((1/D147)+(1/E147)+(1/D148)+(1/E148))))</f>
        <v>0.60516331564269887</v>
      </c>
      <c r="N147" s="248">
        <f>EXP(LN(L147)+(1.96*SQRT((1/D147)+(1/E147)+(1/D148)+(1/E148))))</f>
        <v>0.98866709496029181</v>
      </c>
      <c r="O147" s="254">
        <f>G148-G147</f>
        <v>1.5174765558397269E-3</v>
      </c>
      <c r="P147" s="260">
        <f>1/O147</f>
        <v>658.98876404494399</v>
      </c>
    </row>
    <row r="148" spans="1:16" x14ac:dyDescent="0.3">
      <c r="A148" s="2"/>
      <c r="B148" s="2"/>
      <c r="C148" s="233" t="s">
        <v>626</v>
      </c>
      <c r="D148" s="233">
        <f t="shared" ref="D148:E148" si="15">SUM(D142,D145)</f>
        <v>23302</v>
      </c>
      <c r="E148" s="234">
        <f t="shared" si="15"/>
        <v>158</v>
      </c>
      <c r="F148" s="274">
        <f>SUM(F142,F145)</f>
        <v>23460</v>
      </c>
      <c r="G148" s="283">
        <f>E148/F148</f>
        <v>6.7348678601875534E-3</v>
      </c>
      <c r="H148" s="240">
        <f>E148/D148</f>
        <v>6.7805338597545272E-3</v>
      </c>
      <c r="I148" s="262"/>
      <c r="J148" s="263"/>
      <c r="K148" s="269"/>
      <c r="L148" s="263"/>
      <c r="M148" s="263"/>
      <c r="N148" s="269"/>
      <c r="O148" s="269"/>
      <c r="P148" s="269"/>
    </row>
    <row r="149" spans="1:16" x14ac:dyDescent="0.3">
      <c r="A149" s="2"/>
      <c r="B149" s="2"/>
      <c r="C149" s="235" t="s">
        <v>648</v>
      </c>
      <c r="D149" s="235">
        <f t="shared" ref="D149:F149" si="16">SUM(D143,D146)</f>
        <v>43894</v>
      </c>
      <c r="E149" s="236">
        <f t="shared" si="16"/>
        <v>266</v>
      </c>
      <c r="F149" s="275">
        <f t="shared" si="16"/>
        <v>44160</v>
      </c>
      <c r="G149" s="284"/>
      <c r="H149" s="264"/>
      <c r="I149" s="263"/>
      <c r="J149" s="263"/>
      <c r="K149" s="263"/>
      <c r="L149" s="263"/>
      <c r="M149" s="263"/>
      <c r="N149" s="263"/>
      <c r="O149" s="263"/>
      <c r="P149" s="263"/>
    </row>
    <row r="150" spans="1:16" x14ac:dyDescent="0.3">
      <c r="A150" s="6"/>
      <c r="B150" s="6"/>
      <c r="C150" s="6"/>
      <c r="D150" s="6"/>
      <c r="E150" s="6"/>
      <c r="F150" s="6"/>
      <c r="G150" s="287"/>
      <c r="H150" s="86"/>
      <c r="I150" s="87"/>
      <c r="J150" s="87"/>
      <c r="K150" s="87"/>
      <c r="L150" s="87"/>
      <c r="M150" s="87"/>
      <c r="N150" s="87"/>
      <c r="O150" s="87"/>
      <c r="P150" s="8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555"/>
  <sheetViews>
    <sheetView zoomScale="85" zoomScaleNormal="85" workbookViewId="0">
      <pane xSplit="1" ySplit="1" topLeftCell="B497" activePane="bottomRight" state="frozen"/>
      <selection pane="topRight" activeCell="B1" sqref="B1"/>
      <selection pane="bottomLeft" activeCell="A2" sqref="A2"/>
      <selection pane="bottomRight" activeCell="A523" sqref="A523:XFD523"/>
    </sheetView>
  </sheetViews>
  <sheetFormatPr defaultRowHeight="14.4" x14ac:dyDescent="0.3"/>
  <cols>
    <col min="1" max="1" width="16.21875" customWidth="1"/>
    <col min="2" max="2" width="16.77734375" customWidth="1"/>
    <col min="3" max="3" width="15.44140625" customWidth="1"/>
    <col min="4" max="4" width="16.77734375" customWidth="1"/>
    <col min="5" max="7" width="18.44140625" customWidth="1"/>
    <col min="8" max="8" width="17.109375" customWidth="1"/>
    <col min="9" max="9" width="20.77734375" customWidth="1"/>
    <col min="10" max="10" width="13.44140625" customWidth="1"/>
    <col min="11" max="11" width="21.5546875" customWidth="1"/>
    <col min="12" max="12" width="23" customWidth="1"/>
    <col min="13" max="13" width="16.44140625" customWidth="1"/>
    <col min="14" max="14" width="15.6640625" customWidth="1"/>
    <col min="15" max="15" width="15.5546875" customWidth="1"/>
    <col min="16" max="16" width="16.5546875" customWidth="1"/>
    <col min="19" max="19" width="33.88671875" customWidth="1"/>
  </cols>
  <sheetData>
    <row r="1" spans="1:23" x14ac:dyDescent="0.3">
      <c r="A1" t="s">
        <v>12</v>
      </c>
      <c r="B1" t="s">
        <v>1033</v>
      </c>
      <c r="C1" t="s">
        <v>1015</v>
      </c>
      <c r="D1" t="s">
        <v>13</v>
      </c>
      <c r="E1" t="s">
        <v>14</v>
      </c>
      <c r="F1" t="s">
        <v>684</v>
      </c>
      <c r="G1" t="s">
        <v>15</v>
      </c>
      <c r="H1" t="s">
        <v>16</v>
      </c>
      <c r="I1" t="s">
        <v>17</v>
      </c>
      <c r="J1" t="s">
        <v>19</v>
      </c>
      <c r="K1" t="s">
        <v>1034</v>
      </c>
      <c r="L1" t="s">
        <v>1035</v>
      </c>
      <c r="M1" t="s">
        <v>21</v>
      </c>
      <c r="N1" t="s">
        <v>22</v>
      </c>
      <c r="O1" t="s">
        <v>23</v>
      </c>
      <c r="P1" t="s">
        <v>24</v>
      </c>
      <c r="Q1" t="s">
        <v>25</v>
      </c>
      <c r="R1" t="s">
        <v>26</v>
      </c>
      <c r="S1" t="s">
        <v>28</v>
      </c>
      <c r="T1" t="s">
        <v>29</v>
      </c>
      <c r="U1" t="s">
        <v>1030</v>
      </c>
      <c r="V1" t="s">
        <v>1031</v>
      </c>
      <c r="W1" t="s">
        <v>1032</v>
      </c>
    </row>
    <row r="2" spans="1:23" s="1" customFormat="1" x14ac:dyDescent="0.3">
      <c r="A2" s="1">
        <v>2012</v>
      </c>
      <c r="B2" s="1">
        <v>1</v>
      </c>
      <c r="C2" s="1">
        <v>1</v>
      </c>
      <c r="D2" s="1" t="s">
        <v>61</v>
      </c>
      <c r="E2" s="1" t="s">
        <v>483</v>
      </c>
      <c r="F2" s="1" t="s">
        <v>940</v>
      </c>
      <c r="G2" s="1" t="s">
        <v>77</v>
      </c>
      <c r="H2" s="1" t="s">
        <v>78</v>
      </c>
      <c r="I2" s="1" t="s">
        <v>44</v>
      </c>
      <c r="J2" s="1">
        <v>12</v>
      </c>
      <c r="K2" s="1" t="s">
        <v>212</v>
      </c>
      <c r="L2" s="1" t="s">
        <v>44</v>
      </c>
      <c r="M2" s="1" t="s">
        <v>78</v>
      </c>
      <c r="N2" s="1" t="s">
        <v>77</v>
      </c>
      <c r="O2" s="1" t="s">
        <v>79</v>
      </c>
      <c r="P2" s="1">
        <v>1</v>
      </c>
      <c r="Q2" s="1">
        <f t="shared" ref="Q2:Q65" si="0">IF(P2&lt;196.3,0,1)</f>
        <v>0</v>
      </c>
      <c r="R2" s="1" t="s">
        <v>56</v>
      </c>
    </row>
    <row r="3" spans="1:23" s="1" customFormat="1" x14ac:dyDescent="0.3">
      <c r="A3" s="1">
        <v>2012</v>
      </c>
      <c r="B3" s="1">
        <v>2</v>
      </c>
      <c r="C3" s="1">
        <v>1</v>
      </c>
      <c r="D3" s="1" t="s">
        <v>61</v>
      </c>
      <c r="E3" s="1" t="s">
        <v>524</v>
      </c>
      <c r="F3" s="1" t="s">
        <v>851</v>
      </c>
      <c r="G3" s="1" t="s">
        <v>131</v>
      </c>
      <c r="H3" s="1" t="s">
        <v>132</v>
      </c>
      <c r="I3" s="1" t="s">
        <v>44</v>
      </c>
      <c r="J3" s="1">
        <v>13</v>
      </c>
      <c r="K3" s="1" t="s">
        <v>128</v>
      </c>
      <c r="L3" s="1" t="s">
        <v>44</v>
      </c>
      <c r="M3" s="1" t="s">
        <v>132</v>
      </c>
      <c r="N3" s="1" t="s">
        <v>131</v>
      </c>
      <c r="O3" s="1" t="s">
        <v>133</v>
      </c>
      <c r="P3" s="1">
        <v>0</v>
      </c>
      <c r="Q3" s="1">
        <f t="shared" si="0"/>
        <v>0</v>
      </c>
      <c r="R3" s="1" t="s">
        <v>56</v>
      </c>
    </row>
    <row r="4" spans="1:23" s="1" customFormat="1" x14ac:dyDescent="0.3">
      <c r="A4" s="1">
        <v>2012</v>
      </c>
      <c r="B4" s="1">
        <v>3</v>
      </c>
      <c r="C4" s="1">
        <v>2</v>
      </c>
      <c r="D4" s="1" t="s">
        <v>61</v>
      </c>
      <c r="E4" s="1" t="s">
        <v>524</v>
      </c>
      <c r="F4" s="1" t="s">
        <v>851</v>
      </c>
      <c r="G4" s="1" t="s">
        <v>131</v>
      </c>
      <c r="H4" s="1" t="s">
        <v>132</v>
      </c>
      <c r="I4" s="1" t="s">
        <v>44</v>
      </c>
      <c r="J4" s="1">
        <v>15</v>
      </c>
      <c r="K4" s="1" t="s">
        <v>43</v>
      </c>
      <c r="L4" s="1" t="s">
        <v>44</v>
      </c>
      <c r="M4" s="1" t="s">
        <v>132</v>
      </c>
      <c r="N4" s="1" t="s">
        <v>131</v>
      </c>
      <c r="O4" s="1" t="s">
        <v>133</v>
      </c>
      <c r="P4" s="1">
        <v>0</v>
      </c>
      <c r="Q4" s="1">
        <f t="shared" si="0"/>
        <v>0</v>
      </c>
      <c r="R4" s="1" t="s">
        <v>56</v>
      </c>
    </row>
    <row r="5" spans="1:23" s="1" customFormat="1" x14ac:dyDescent="0.3">
      <c r="A5" s="1">
        <v>2012</v>
      </c>
      <c r="B5" s="1">
        <v>8</v>
      </c>
      <c r="C5" s="1">
        <v>1</v>
      </c>
      <c r="D5" s="1" t="s">
        <v>61</v>
      </c>
      <c r="E5" s="1" t="s">
        <v>392</v>
      </c>
      <c r="F5" s="1" t="s">
        <v>724</v>
      </c>
      <c r="G5" s="1" t="s">
        <v>81</v>
      </c>
      <c r="H5" s="1" t="s">
        <v>82</v>
      </c>
      <c r="I5" s="1" t="s">
        <v>44</v>
      </c>
      <c r="J5" s="1">
        <v>8</v>
      </c>
      <c r="K5" s="1" t="s">
        <v>103</v>
      </c>
      <c r="L5" s="1" t="s">
        <v>34</v>
      </c>
      <c r="M5" s="1" t="s">
        <v>385</v>
      </c>
      <c r="N5" s="1" t="s">
        <v>386</v>
      </c>
      <c r="O5" s="1" t="s">
        <v>387</v>
      </c>
      <c r="P5" s="1">
        <v>58</v>
      </c>
      <c r="Q5" s="1">
        <f t="shared" si="0"/>
        <v>0</v>
      </c>
      <c r="R5" s="1" t="s">
        <v>388</v>
      </c>
    </row>
    <row r="6" spans="1:23" s="1" customFormat="1" x14ac:dyDescent="0.3">
      <c r="A6" s="1">
        <v>2012</v>
      </c>
      <c r="B6" s="1">
        <v>12</v>
      </c>
      <c r="C6" s="1">
        <v>1</v>
      </c>
      <c r="D6" s="1" t="s">
        <v>61</v>
      </c>
      <c r="E6" s="1" t="s">
        <v>304</v>
      </c>
      <c r="F6" s="1" t="s">
        <v>944</v>
      </c>
      <c r="G6" s="1" t="s">
        <v>98</v>
      </c>
      <c r="H6" s="1" t="s">
        <v>216</v>
      </c>
      <c r="I6" s="1" t="s">
        <v>44</v>
      </c>
      <c r="J6" s="1">
        <v>4</v>
      </c>
      <c r="K6" s="1" t="s">
        <v>155</v>
      </c>
      <c r="L6" s="1" t="s">
        <v>34</v>
      </c>
      <c r="M6" s="1" t="s">
        <v>155</v>
      </c>
      <c r="N6" s="1" t="s">
        <v>154</v>
      </c>
      <c r="O6" s="1" t="s">
        <v>156</v>
      </c>
      <c r="P6" s="1">
        <v>3</v>
      </c>
      <c r="Q6" s="1">
        <f t="shared" si="0"/>
        <v>0</v>
      </c>
      <c r="R6" s="1" t="s">
        <v>173</v>
      </c>
    </row>
    <row r="7" spans="1:23" s="1" customFormat="1" x14ac:dyDescent="0.3">
      <c r="A7" s="1">
        <v>2012</v>
      </c>
      <c r="B7" s="1">
        <v>13</v>
      </c>
      <c r="C7" s="1">
        <v>1</v>
      </c>
      <c r="D7" s="1" t="s">
        <v>61</v>
      </c>
      <c r="E7" s="1" t="s">
        <v>526</v>
      </c>
      <c r="F7" s="1" t="s">
        <v>945</v>
      </c>
      <c r="G7" s="1" t="s">
        <v>219</v>
      </c>
      <c r="H7" s="1" t="s">
        <v>220</v>
      </c>
      <c r="I7" s="1" t="s">
        <v>34</v>
      </c>
      <c r="J7" s="1">
        <v>13</v>
      </c>
      <c r="K7" s="1" t="s">
        <v>64</v>
      </c>
      <c r="L7" s="1" t="s">
        <v>34</v>
      </c>
      <c r="M7" s="1" t="s">
        <v>220</v>
      </c>
      <c r="N7" s="1" t="s">
        <v>219</v>
      </c>
      <c r="O7" s="1" t="s">
        <v>258</v>
      </c>
      <c r="P7" s="1">
        <v>184</v>
      </c>
      <c r="Q7" s="1">
        <f t="shared" si="0"/>
        <v>0</v>
      </c>
      <c r="R7" s="1" t="s">
        <v>56</v>
      </c>
    </row>
    <row r="8" spans="1:23" s="1" customFormat="1" x14ac:dyDescent="0.3">
      <c r="A8" s="1">
        <v>2012</v>
      </c>
      <c r="B8" s="1">
        <v>14</v>
      </c>
      <c r="C8" s="1">
        <v>1</v>
      </c>
      <c r="D8" s="1" t="s">
        <v>61</v>
      </c>
      <c r="E8" s="1" t="s">
        <v>241</v>
      </c>
      <c r="F8" s="1" t="s">
        <v>943</v>
      </c>
      <c r="G8" s="1" t="s">
        <v>115</v>
      </c>
      <c r="H8" s="1" t="s">
        <v>116</v>
      </c>
      <c r="I8" s="1" t="s">
        <v>34</v>
      </c>
      <c r="J8" s="1">
        <v>1</v>
      </c>
      <c r="K8" s="1" t="s">
        <v>103</v>
      </c>
      <c r="L8" s="1" t="s">
        <v>34</v>
      </c>
      <c r="M8" s="1" t="s">
        <v>116</v>
      </c>
      <c r="N8" s="1" t="s">
        <v>115</v>
      </c>
      <c r="O8" s="1" t="s">
        <v>118</v>
      </c>
      <c r="P8" s="1">
        <v>184</v>
      </c>
      <c r="Q8" s="1">
        <f t="shared" si="0"/>
        <v>0</v>
      </c>
      <c r="R8" s="1" t="s">
        <v>56</v>
      </c>
    </row>
    <row r="9" spans="1:23" s="1" customFormat="1" x14ac:dyDescent="0.3">
      <c r="A9" s="1">
        <v>2012</v>
      </c>
      <c r="B9" s="1">
        <v>15</v>
      </c>
      <c r="C9" s="1">
        <v>1</v>
      </c>
      <c r="D9" s="1" t="s">
        <v>61</v>
      </c>
      <c r="E9" s="1" t="s">
        <v>366</v>
      </c>
      <c r="F9" s="1" t="s">
        <v>840</v>
      </c>
      <c r="G9" s="1" t="s">
        <v>161</v>
      </c>
      <c r="H9" s="1" t="s">
        <v>162</v>
      </c>
      <c r="I9" s="1" t="s">
        <v>34</v>
      </c>
      <c r="J9" s="1">
        <v>11</v>
      </c>
      <c r="K9" s="1" t="s">
        <v>138</v>
      </c>
      <c r="L9" s="1" t="s">
        <v>44</v>
      </c>
      <c r="M9" s="1" t="s">
        <v>162</v>
      </c>
      <c r="N9" s="1" t="s">
        <v>161</v>
      </c>
      <c r="O9" s="1" t="s">
        <v>163</v>
      </c>
      <c r="P9" s="1">
        <v>1582</v>
      </c>
      <c r="Q9" s="1">
        <f t="shared" si="0"/>
        <v>1</v>
      </c>
      <c r="R9" s="1" t="s">
        <v>56</v>
      </c>
    </row>
    <row r="10" spans="1:23" s="1" customFormat="1" x14ac:dyDescent="0.3">
      <c r="A10" s="1">
        <v>2012</v>
      </c>
      <c r="B10" s="1">
        <v>18</v>
      </c>
      <c r="C10" s="1">
        <v>1</v>
      </c>
      <c r="D10" s="1" t="s">
        <v>61</v>
      </c>
      <c r="E10" s="1" t="s">
        <v>351</v>
      </c>
      <c r="F10" s="1" t="s">
        <v>715</v>
      </c>
      <c r="G10" s="1" t="s">
        <v>131</v>
      </c>
      <c r="H10" s="1" t="s">
        <v>132</v>
      </c>
      <c r="I10" s="1" t="s">
        <v>44</v>
      </c>
      <c r="J10" s="1">
        <v>6</v>
      </c>
      <c r="K10" s="1" t="s">
        <v>195</v>
      </c>
      <c r="L10" s="1" t="s">
        <v>34</v>
      </c>
      <c r="M10" s="1" t="s">
        <v>195</v>
      </c>
      <c r="N10" s="1" t="s">
        <v>196</v>
      </c>
      <c r="O10" s="1" t="s">
        <v>197</v>
      </c>
      <c r="P10" s="1">
        <v>303</v>
      </c>
      <c r="Q10" s="1">
        <f t="shared" si="0"/>
        <v>1</v>
      </c>
      <c r="R10" s="1" t="s">
        <v>173</v>
      </c>
    </row>
    <row r="11" spans="1:23" s="1" customFormat="1" x14ac:dyDescent="0.3">
      <c r="A11" s="1">
        <v>2012</v>
      </c>
      <c r="B11" s="1">
        <v>19</v>
      </c>
      <c r="C11" s="1">
        <v>2</v>
      </c>
      <c r="D11" s="1" t="s">
        <v>61</v>
      </c>
      <c r="E11" s="1" t="s">
        <v>351</v>
      </c>
      <c r="F11" s="1" t="s">
        <v>715</v>
      </c>
      <c r="G11" s="1" t="s">
        <v>131</v>
      </c>
      <c r="H11" s="1" t="s">
        <v>132</v>
      </c>
      <c r="I11" s="1" t="s">
        <v>44</v>
      </c>
      <c r="J11" s="1">
        <v>16</v>
      </c>
      <c r="K11" s="1" t="s">
        <v>72</v>
      </c>
      <c r="L11" s="1" t="s">
        <v>34</v>
      </c>
      <c r="M11" s="1" t="s">
        <v>72</v>
      </c>
      <c r="N11" s="1" t="s">
        <v>73</v>
      </c>
      <c r="O11" s="1" t="s">
        <v>74</v>
      </c>
      <c r="P11" s="1">
        <v>221</v>
      </c>
      <c r="Q11" s="1">
        <f t="shared" si="0"/>
        <v>1</v>
      </c>
      <c r="R11" s="1" t="s">
        <v>173</v>
      </c>
    </row>
    <row r="12" spans="1:23" s="1" customFormat="1" x14ac:dyDescent="0.3">
      <c r="A12" s="1">
        <v>2012</v>
      </c>
      <c r="B12" s="1">
        <v>20</v>
      </c>
      <c r="C12" s="1">
        <v>1</v>
      </c>
      <c r="D12" s="1" t="s">
        <v>61</v>
      </c>
      <c r="E12" s="1" t="s">
        <v>331</v>
      </c>
      <c r="F12" s="1" t="s">
        <v>810</v>
      </c>
      <c r="G12" s="1" t="s">
        <v>161</v>
      </c>
      <c r="H12" s="1" t="s">
        <v>162</v>
      </c>
      <c r="I12" s="1" t="s">
        <v>34</v>
      </c>
      <c r="J12" s="1">
        <v>5</v>
      </c>
      <c r="K12" s="1" t="s">
        <v>82</v>
      </c>
      <c r="L12" s="1" t="s">
        <v>44</v>
      </c>
      <c r="M12" s="1" t="s">
        <v>82</v>
      </c>
      <c r="N12" s="1" t="s">
        <v>84</v>
      </c>
      <c r="O12" s="1" t="s">
        <v>85</v>
      </c>
      <c r="P12" s="1">
        <v>78</v>
      </c>
      <c r="Q12" s="1">
        <f t="shared" si="0"/>
        <v>0</v>
      </c>
      <c r="R12" s="1" t="s">
        <v>173</v>
      </c>
    </row>
    <row r="13" spans="1:23" s="1" customFormat="1" x14ac:dyDescent="0.3">
      <c r="A13" s="1">
        <v>2012</v>
      </c>
      <c r="B13" s="1">
        <v>21</v>
      </c>
      <c r="C13" s="1">
        <v>1</v>
      </c>
      <c r="D13" s="1" t="s">
        <v>61</v>
      </c>
      <c r="E13" s="1" t="s">
        <v>582</v>
      </c>
      <c r="F13" s="1" t="s">
        <v>803</v>
      </c>
      <c r="G13" s="1" t="s">
        <v>98</v>
      </c>
      <c r="H13" s="1" t="s">
        <v>216</v>
      </c>
      <c r="I13" s="1" t="s">
        <v>44</v>
      </c>
      <c r="J13" s="1">
        <v>5</v>
      </c>
      <c r="K13" s="1" t="s">
        <v>128</v>
      </c>
      <c r="L13" s="1" t="s">
        <v>44</v>
      </c>
      <c r="M13" s="1" t="s">
        <v>216</v>
      </c>
      <c r="N13" s="1" t="s">
        <v>209</v>
      </c>
      <c r="O13" s="1" t="s">
        <v>210</v>
      </c>
      <c r="P13" s="1">
        <v>2</v>
      </c>
      <c r="Q13" s="1">
        <f t="shared" si="0"/>
        <v>0</v>
      </c>
      <c r="R13" s="1" t="s">
        <v>56</v>
      </c>
    </row>
    <row r="14" spans="1:23" s="1" customFormat="1" x14ac:dyDescent="0.3">
      <c r="A14" s="1">
        <v>2012</v>
      </c>
      <c r="B14" s="1">
        <v>25</v>
      </c>
      <c r="C14" s="1">
        <v>1</v>
      </c>
      <c r="D14" s="1" t="s">
        <v>61</v>
      </c>
      <c r="E14" s="1" t="s">
        <v>352</v>
      </c>
      <c r="F14" s="1" t="s">
        <v>947</v>
      </c>
      <c r="G14" s="1" t="s">
        <v>94</v>
      </c>
      <c r="H14" s="1" t="s">
        <v>95</v>
      </c>
      <c r="I14" s="1" t="s">
        <v>44</v>
      </c>
      <c r="J14" s="1">
        <v>6</v>
      </c>
      <c r="K14" s="1" t="s">
        <v>90</v>
      </c>
      <c r="L14" s="1" t="s">
        <v>44</v>
      </c>
      <c r="M14" s="1" t="s">
        <v>95</v>
      </c>
      <c r="N14" s="1" t="s">
        <v>94</v>
      </c>
      <c r="O14" s="1" t="s">
        <v>176</v>
      </c>
      <c r="P14" s="1">
        <v>15</v>
      </c>
      <c r="Q14" s="1">
        <f t="shared" si="0"/>
        <v>0</v>
      </c>
      <c r="R14" s="1" t="s">
        <v>56</v>
      </c>
    </row>
    <row r="15" spans="1:23" s="1" customFormat="1" x14ac:dyDescent="0.3">
      <c r="A15" s="1">
        <v>2012</v>
      </c>
      <c r="B15" s="1">
        <v>27</v>
      </c>
      <c r="C15" s="1">
        <v>1</v>
      </c>
      <c r="D15" s="1" t="s">
        <v>61</v>
      </c>
      <c r="E15" s="1" t="s">
        <v>368</v>
      </c>
      <c r="F15" s="1" t="s">
        <v>756</v>
      </c>
      <c r="G15" s="1" t="s">
        <v>166</v>
      </c>
      <c r="H15" s="1" t="s">
        <v>167</v>
      </c>
      <c r="I15" s="1" t="s">
        <v>44</v>
      </c>
      <c r="J15" s="1">
        <v>7</v>
      </c>
      <c r="K15" s="1" t="s">
        <v>68</v>
      </c>
      <c r="L15" s="1" t="s">
        <v>34</v>
      </c>
      <c r="M15" s="1" t="s">
        <v>167</v>
      </c>
      <c r="N15" s="1" t="s">
        <v>168</v>
      </c>
      <c r="O15" s="1" t="s">
        <v>169</v>
      </c>
      <c r="P15" s="1">
        <v>257</v>
      </c>
      <c r="Q15" s="1">
        <f t="shared" si="0"/>
        <v>1</v>
      </c>
      <c r="R15" s="1" t="s">
        <v>56</v>
      </c>
    </row>
    <row r="16" spans="1:23" s="1" customFormat="1" x14ac:dyDescent="0.3">
      <c r="A16" s="1">
        <v>2012</v>
      </c>
      <c r="B16" s="1">
        <v>29</v>
      </c>
      <c r="C16" s="1">
        <v>1</v>
      </c>
      <c r="D16" s="1" t="s">
        <v>61</v>
      </c>
      <c r="E16" s="1" t="s">
        <v>332</v>
      </c>
      <c r="F16" s="1" t="s">
        <v>833</v>
      </c>
      <c r="G16" s="1" t="s">
        <v>42</v>
      </c>
      <c r="H16" s="1" t="s">
        <v>43</v>
      </c>
      <c r="I16" s="1" t="s">
        <v>44</v>
      </c>
      <c r="J16" s="1">
        <v>5</v>
      </c>
      <c r="K16" s="1" t="s">
        <v>33</v>
      </c>
      <c r="L16" s="1" t="s">
        <v>34</v>
      </c>
      <c r="M16" s="1" t="s">
        <v>43</v>
      </c>
      <c r="N16" s="1" t="s">
        <v>158</v>
      </c>
      <c r="O16" s="1" t="s">
        <v>159</v>
      </c>
      <c r="P16" s="1">
        <v>257</v>
      </c>
      <c r="Q16" s="1">
        <f t="shared" si="0"/>
        <v>1</v>
      </c>
      <c r="R16" s="1" t="s">
        <v>56</v>
      </c>
    </row>
    <row r="17" spans="1:18" s="1" customFormat="1" x14ac:dyDescent="0.3">
      <c r="A17" s="1">
        <v>2012</v>
      </c>
      <c r="B17" s="1">
        <v>30</v>
      </c>
      <c r="C17" s="1">
        <v>1</v>
      </c>
      <c r="D17" s="1" t="s">
        <v>61</v>
      </c>
      <c r="E17" s="1" t="s">
        <v>396</v>
      </c>
      <c r="F17" s="1" t="s">
        <v>948</v>
      </c>
      <c r="G17" s="1" t="s">
        <v>154</v>
      </c>
      <c r="H17" s="1" t="s">
        <v>155</v>
      </c>
      <c r="I17" s="1" t="s">
        <v>34</v>
      </c>
      <c r="J17" s="1">
        <v>14</v>
      </c>
      <c r="K17" s="1" t="s">
        <v>109</v>
      </c>
      <c r="L17" s="1" t="s">
        <v>44</v>
      </c>
      <c r="M17" s="1" t="s">
        <v>109</v>
      </c>
      <c r="N17" s="1" t="s">
        <v>108</v>
      </c>
      <c r="O17" s="1" t="s">
        <v>149</v>
      </c>
      <c r="P17" s="1">
        <v>11</v>
      </c>
      <c r="Q17" s="1">
        <f t="shared" si="0"/>
        <v>0</v>
      </c>
      <c r="R17" s="1" t="s">
        <v>173</v>
      </c>
    </row>
    <row r="18" spans="1:18" s="1" customFormat="1" x14ac:dyDescent="0.3">
      <c r="A18" s="1">
        <v>2012</v>
      </c>
      <c r="B18" s="1">
        <v>32</v>
      </c>
      <c r="C18" s="1">
        <v>1</v>
      </c>
      <c r="D18" s="1" t="s">
        <v>61</v>
      </c>
      <c r="E18" s="1" t="s">
        <v>545</v>
      </c>
      <c r="F18" s="1" t="s">
        <v>949</v>
      </c>
      <c r="G18" s="1" t="s">
        <v>183</v>
      </c>
      <c r="H18" s="1" t="s">
        <v>184</v>
      </c>
      <c r="I18" s="1" t="s">
        <v>44</v>
      </c>
      <c r="J18" s="1">
        <v>14</v>
      </c>
      <c r="K18" s="1" t="s">
        <v>48</v>
      </c>
      <c r="L18" s="1" t="s">
        <v>34</v>
      </c>
      <c r="M18" s="1" t="s">
        <v>48</v>
      </c>
      <c r="N18" s="1" t="s">
        <v>47</v>
      </c>
      <c r="O18" s="1" t="s">
        <v>120</v>
      </c>
      <c r="P18" s="1">
        <v>153</v>
      </c>
      <c r="Q18" s="1">
        <f t="shared" si="0"/>
        <v>0</v>
      </c>
      <c r="R18" s="1" t="s">
        <v>173</v>
      </c>
    </row>
    <row r="19" spans="1:18" s="1" customFormat="1" x14ac:dyDescent="0.3">
      <c r="A19" s="1">
        <v>2012</v>
      </c>
      <c r="B19" s="1">
        <v>33</v>
      </c>
      <c r="C19" s="1">
        <v>1</v>
      </c>
      <c r="D19" s="1" t="s">
        <v>61</v>
      </c>
      <c r="E19" s="1" t="s">
        <v>397</v>
      </c>
      <c r="F19" s="1" t="s">
        <v>771</v>
      </c>
      <c r="G19" s="1" t="s">
        <v>171</v>
      </c>
      <c r="H19" s="1" t="s">
        <v>172</v>
      </c>
      <c r="I19" s="1" t="s">
        <v>44</v>
      </c>
      <c r="J19" s="1">
        <v>8</v>
      </c>
      <c r="K19" s="1" t="s">
        <v>193</v>
      </c>
      <c r="L19" s="1" t="s">
        <v>44</v>
      </c>
      <c r="M19" s="1" t="s">
        <v>172</v>
      </c>
      <c r="N19" s="1" t="s">
        <v>171</v>
      </c>
      <c r="O19" s="1" t="s">
        <v>199</v>
      </c>
      <c r="P19" s="1">
        <v>221</v>
      </c>
      <c r="Q19" s="1">
        <f t="shared" si="0"/>
        <v>1</v>
      </c>
      <c r="R19" s="1" t="s">
        <v>56</v>
      </c>
    </row>
    <row r="20" spans="1:18" s="1" customFormat="1" x14ac:dyDescent="0.3">
      <c r="A20" s="1">
        <v>2012</v>
      </c>
      <c r="B20" s="1">
        <v>34</v>
      </c>
      <c r="C20" s="1">
        <v>2</v>
      </c>
      <c r="D20" s="1" t="s">
        <v>61</v>
      </c>
      <c r="E20" s="1" t="s">
        <v>397</v>
      </c>
      <c r="F20" s="1" t="s">
        <v>771</v>
      </c>
      <c r="G20" s="1" t="s">
        <v>171</v>
      </c>
      <c r="H20" s="1" t="s">
        <v>172</v>
      </c>
      <c r="I20" s="1" t="s">
        <v>44</v>
      </c>
      <c r="J20" s="1">
        <v>10</v>
      </c>
      <c r="K20" s="1" t="s">
        <v>43</v>
      </c>
      <c r="L20" s="1" t="s">
        <v>44</v>
      </c>
      <c r="M20" s="1" t="s">
        <v>172</v>
      </c>
      <c r="N20" s="1" t="s">
        <v>171</v>
      </c>
      <c r="O20" s="1" t="s">
        <v>199</v>
      </c>
      <c r="P20" s="1">
        <v>221</v>
      </c>
      <c r="Q20" s="1">
        <f t="shared" si="0"/>
        <v>1</v>
      </c>
      <c r="R20" s="1" t="s">
        <v>56</v>
      </c>
    </row>
    <row r="21" spans="1:18" s="1" customFormat="1" x14ac:dyDescent="0.3">
      <c r="A21" s="1">
        <v>2012</v>
      </c>
      <c r="B21" s="1">
        <v>36</v>
      </c>
      <c r="C21" s="1">
        <v>1</v>
      </c>
      <c r="D21" s="1" t="s">
        <v>61</v>
      </c>
      <c r="E21" s="1" t="s">
        <v>243</v>
      </c>
      <c r="F21" s="1" t="s">
        <v>693</v>
      </c>
      <c r="G21" s="1" t="s">
        <v>131</v>
      </c>
      <c r="H21" s="1" t="s">
        <v>132</v>
      </c>
      <c r="I21" s="1" t="s">
        <v>44</v>
      </c>
      <c r="J21" s="1">
        <v>1</v>
      </c>
      <c r="K21" s="1" t="s">
        <v>138</v>
      </c>
      <c r="L21" s="1" t="s">
        <v>44</v>
      </c>
      <c r="M21" s="1" t="s">
        <v>132</v>
      </c>
      <c r="N21" s="1" t="s">
        <v>131</v>
      </c>
      <c r="O21" s="1" t="s">
        <v>133</v>
      </c>
      <c r="P21" s="1">
        <v>0</v>
      </c>
      <c r="Q21" s="1">
        <f t="shared" si="0"/>
        <v>0</v>
      </c>
      <c r="R21" s="1" t="s">
        <v>56</v>
      </c>
    </row>
    <row r="22" spans="1:18" s="1" customFormat="1" x14ac:dyDescent="0.3">
      <c r="A22" s="1">
        <v>2012</v>
      </c>
      <c r="B22" s="1">
        <v>37</v>
      </c>
      <c r="C22" s="1">
        <v>1</v>
      </c>
      <c r="D22" s="1" t="s">
        <v>61</v>
      </c>
      <c r="E22" s="1" t="s">
        <v>244</v>
      </c>
      <c r="F22" s="1" t="s">
        <v>845</v>
      </c>
      <c r="G22" s="1" t="s">
        <v>81</v>
      </c>
      <c r="H22" s="1" t="s">
        <v>82</v>
      </c>
      <c r="I22" s="1" t="s">
        <v>44</v>
      </c>
      <c r="J22" s="1">
        <v>1</v>
      </c>
      <c r="K22" s="1" t="s">
        <v>87</v>
      </c>
      <c r="L22" s="1" t="s">
        <v>44</v>
      </c>
      <c r="M22" s="1" t="s">
        <v>87</v>
      </c>
      <c r="N22" s="1" t="s">
        <v>245</v>
      </c>
      <c r="O22" s="1" t="s">
        <v>246</v>
      </c>
      <c r="P22" s="1">
        <v>121</v>
      </c>
      <c r="Q22" s="1">
        <f t="shared" si="0"/>
        <v>0</v>
      </c>
      <c r="R22" s="1" t="s">
        <v>173</v>
      </c>
    </row>
    <row r="23" spans="1:18" s="1" customFormat="1" x14ac:dyDescent="0.3">
      <c r="A23" s="1">
        <v>2012</v>
      </c>
      <c r="B23" s="1">
        <v>39</v>
      </c>
      <c r="C23" s="1">
        <v>1</v>
      </c>
      <c r="D23" s="1" t="s">
        <v>61</v>
      </c>
      <c r="E23" s="1" t="s">
        <v>585</v>
      </c>
      <c r="F23" s="1" t="s">
        <v>252</v>
      </c>
      <c r="G23" s="1" t="s">
        <v>154</v>
      </c>
      <c r="H23" s="1" t="s">
        <v>155</v>
      </c>
      <c r="I23" s="1" t="s">
        <v>34</v>
      </c>
      <c r="J23" s="1">
        <v>16</v>
      </c>
      <c r="K23" s="1" t="s">
        <v>193</v>
      </c>
      <c r="L23" s="1" t="s">
        <v>44</v>
      </c>
      <c r="M23" s="1" t="s">
        <v>155</v>
      </c>
      <c r="N23" s="1" t="s">
        <v>154</v>
      </c>
      <c r="O23" s="1" t="s">
        <v>156</v>
      </c>
      <c r="P23" s="1">
        <v>3</v>
      </c>
      <c r="Q23" s="1">
        <f t="shared" si="0"/>
        <v>0</v>
      </c>
      <c r="R23" s="1" t="s">
        <v>56</v>
      </c>
    </row>
    <row r="24" spans="1:18" s="1" customFormat="1" x14ac:dyDescent="0.3">
      <c r="A24" s="1">
        <v>2012</v>
      </c>
      <c r="B24" s="1">
        <v>41</v>
      </c>
      <c r="C24" s="1">
        <v>1</v>
      </c>
      <c r="D24" s="1" t="s">
        <v>61</v>
      </c>
      <c r="E24" s="1" t="s">
        <v>443</v>
      </c>
      <c r="F24" s="1" t="s">
        <v>875</v>
      </c>
      <c r="G24" s="1" t="s">
        <v>219</v>
      </c>
      <c r="H24" s="1" t="s">
        <v>220</v>
      </c>
      <c r="I24" s="1" t="s">
        <v>34</v>
      </c>
      <c r="J24" s="1">
        <v>10</v>
      </c>
      <c r="K24" s="1" t="s">
        <v>95</v>
      </c>
      <c r="L24" s="1" t="s">
        <v>44</v>
      </c>
      <c r="M24" s="1" t="s">
        <v>220</v>
      </c>
      <c r="N24" s="1" t="s">
        <v>219</v>
      </c>
      <c r="O24" s="1" t="s">
        <v>258</v>
      </c>
      <c r="P24" s="1">
        <v>184</v>
      </c>
      <c r="Q24" s="1">
        <f t="shared" si="0"/>
        <v>0</v>
      </c>
      <c r="R24" s="1" t="s">
        <v>56</v>
      </c>
    </row>
    <row r="25" spans="1:18" s="1" customFormat="1" x14ac:dyDescent="0.3">
      <c r="A25" s="1">
        <v>2012</v>
      </c>
      <c r="B25" s="1">
        <v>43</v>
      </c>
      <c r="C25" s="1">
        <v>1</v>
      </c>
      <c r="D25" s="1" t="s">
        <v>61</v>
      </c>
      <c r="E25" s="1" t="s">
        <v>586</v>
      </c>
      <c r="F25" s="1" t="s">
        <v>713</v>
      </c>
      <c r="G25" s="1" t="s">
        <v>248</v>
      </c>
      <c r="H25" s="1" t="s">
        <v>212</v>
      </c>
      <c r="I25" s="1" t="s">
        <v>44</v>
      </c>
      <c r="J25" s="1">
        <v>16</v>
      </c>
      <c r="K25" s="1" t="s">
        <v>64</v>
      </c>
      <c r="L25" s="1" t="s">
        <v>34</v>
      </c>
      <c r="M25" s="1" t="s">
        <v>64</v>
      </c>
      <c r="N25" s="1" t="s">
        <v>63</v>
      </c>
      <c r="O25" s="1" t="s">
        <v>152</v>
      </c>
      <c r="P25" s="1">
        <v>5</v>
      </c>
      <c r="Q25" s="1">
        <f t="shared" si="0"/>
        <v>0</v>
      </c>
      <c r="R25" s="1" t="s">
        <v>173</v>
      </c>
    </row>
    <row r="26" spans="1:18" s="1" customFormat="1" x14ac:dyDescent="0.3">
      <c r="A26" s="1">
        <v>2012</v>
      </c>
      <c r="B26" s="1">
        <v>44</v>
      </c>
      <c r="C26" s="1">
        <v>1</v>
      </c>
      <c r="D26" s="1" t="s">
        <v>61</v>
      </c>
      <c r="E26" s="1" t="s">
        <v>550</v>
      </c>
      <c r="F26" s="1" t="s">
        <v>952</v>
      </c>
      <c r="G26" s="1" t="s">
        <v>67</v>
      </c>
      <c r="H26" s="1" t="s">
        <v>68</v>
      </c>
      <c r="I26" s="1" t="s">
        <v>34</v>
      </c>
      <c r="J26" s="1">
        <v>14</v>
      </c>
      <c r="K26" s="1" t="s">
        <v>64</v>
      </c>
      <c r="L26" s="1" t="s">
        <v>34</v>
      </c>
      <c r="M26" s="1" t="s">
        <v>64</v>
      </c>
      <c r="N26" s="1" t="s">
        <v>63</v>
      </c>
      <c r="O26" s="1" t="s">
        <v>152</v>
      </c>
      <c r="P26" s="1">
        <v>5</v>
      </c>
      <c r="Q26" s="1">
        <f t="shared" si="0"/>
        <v>0</v>
      </c>
      <c r="R26" s="1" t="s">
        <v>173</v>
      </c>
    </row>
    <row r="27" spans="1:18" s="1" customFormat="1" x14ac:dyDescent="0.3">
      <c r="A27" s="1">
        <v>2012</v>
      </c>
      <c r="B27" s="1">
        <v>46</v>
      </c>
      <c r="C27" s="1">
        <v>1</v>
      </c>
      <c r="D27" s="1" t="s">
        <v>61</v>
      </c>
      <c r="E27" s="1" t="s">
        <v>80</v>
      </c>
      <c r="F27" s="1" t="s">
        <v>850</v>
      </c>
      <c r="G27" s="1" t="s">
        <v>81</v>
      </c>
      <c r="H27" s="1" t="s">
        <v>82</v>
      </c>
      <c r="I27" s="1" t="s">
        <v>44</v>
      </c>
      <c r="J27" s="1">
        <v>12</v>
      </c>
      <c r="K27" s="1" t="s">
        <v>99</v>
      </c>
      <c r="L27" s="1" t="s">
        <v>44</v>
      </c>
      <c r="M27" s="1" t="s">
        <v>99</v>
      </c>
      <c r="N27" s="1" t="s">
        <v>209</v>
      </c>
      <c r="O27" s="1" t="s">
        <v>210</v>
      </c>
      <c r="P27" s="1">
        <v>2</v>
      </c>
      <c r="Q27" s="1">
        <f t="shared" si="0"/>
        <v>0</v>
      </c>
      <c r="R27" s="1" t="s">
        <v>173</v>
      </c>
    </row>
    <row r="28" spans="1:18" s="1" customFormat="1" x14ac:dyDescent="0.3">
      <c r="A28" s="1">
        <v>2012</v>
      </c>
      <c r="B28" s="1">
        <v>48</v>
      </c>
      <c r="C28" s="1">
        <v>1</v>
      </c>
      <c r="D28" s="1" t="s">
        <v>61</v>
      </c>
      <c r="E28" s="1" t="s">
        <v>461</v>
      </c>
      <c r="F28" s="1" t="s">
        <v>954</v>
      </c>
      <c r="G28" s="1" t="s">
        <v>115</v>
      </c>
      <c r="H28" s="1" t="s">
        <v>116</v>
      </c>
      <c r="I28" s="1" t="s">
        <v>34</v>
      </c>
      <c r="J28" s="1">
        <v>11</v>
      </c>
      <c r="K28" s="1" t="s">
        <v>90</v>
      </c>
      <c r="L28" s="1" t="s">
        <v>44</v>
      </c>
      <c r="M28" s="1" t="s">
        <v>116</v>
      </c>
      <c r="N28" s="1" t="s">
        <v>115</v>
      </c>
      <c r="O28" s="1" t="s">
        <v>118</v>
      </c>
      <c r="P28" s="1">
        <v>184</v>
      </c>
      <c r="Q28" s="1">
        <f t="shared" si="0"/>
        <v>0</v>
      </c>
      <c r="R28" s="1" t="s">
        <v>56</v>
      </c>
    </row>
    <row r="29" spans="1:18" s="1" customFormat="1" x14ac:dyDescent="0.3">
      <c r="A29" s="1">
        <v>2012</v>
      </c>
      <c r="B29" s="1">
        <v>49</v>
      </c>
      <c r="C29" s="1">
        <v>1</v>
      </c>
      <c r="D29" s="1" t="s">
        <v>61</v>
      </c>
      <c r="E29" s="1" t="s">
        <v>272</v>
      </c>
      <c r="F29" s="1" t="s">
        <v>955</v>
      </c>
      <c r="G29" s="1" t="s">
        <v>131</v>
      </c>
      <c r="H29" s="1" t="s">
        <v>132</v>
      </c>
      <c r="I29" s="1" t="s">
        <v>44</v>
      </c>
      <c r="J29" s="1">
        <v>2</v>
      </c>
      <c r="K29" s="1" t="s">
        <v>83</v>
      </c>
      <c r="L29" s="1" t="s">
        <v>34</v>
      </c>
      <c r="M29" s="1" t="s">
        <v>83</v>
      </c>
      <c r="N29" s="1" t="s">
        <v>123</v>
      </c>
      <c r="O29" s="1" t="s">
        <v>124</v>
      </c>
      <c r="P29" s="1">
        <v>3</v>
      </c>
      <c r="Q29" s="1">
        <f t="shared" si="0"/>
        <v>0</v>
      </c>
      <c r="R29" s="1" t="s">
        <v>173</v>
      </c>
    </row>
    <row r="30" spans="1:18" s="1" customFormat="1" x14ac:dyDescent="0.3">
      <c r="A30" s="1">
        <v>2012</v>
      </c>
      <c r="B30" s="1">
        <v>50</v>
      </c>
      <c r="C30" s="1">
        <v>1</v>
      </c>
      <c r="D30" s="1" t="s">
        <v>61</v>
      </c>
      <c r="E30" s="1" t="s">
        <v>495</v>
      </c>
      <c r="F30" s="1" t="s">
        <v>956</v>
      </c>
      <c r="G30" s="1" t="s">
        <v>98</v>
      </c>
      <c r="H30" s="1" t="s">
        <v>99</v>
      </c>
      <c r="I30" s="1" t="s">
        <v>44</v>
      </c>
      <c r="J30" s="1">
        <v>12</v>
      </c>
      <c r="K30" s="1" t="s">
        <v>82</v>
      </c>
      <c r="L30" s="1" t="s">
        <v>44</v>
      </c>
      <c r="M30" s="1" t="s">
        <v>99</v>
      </c>
      <c r="N30" s="1" t="s">
        <v>209</v>
      </c>
      <c r="O30" s="1" t="s">
        <v>210</v>
      </c>
      <c r="P30" s="1">
        <v>2</v>
      </c>
      <c r="Q30" s="1">
        <f t="shared" si="0"/>
        <v>0</v>
      </c>
      <c r="R30" s="1" t="s">
        <v>56</v>
      </c>
    </row>
    <row r="31" spans="1:18" s="1" customFormat="1" x14ac:dyDescent="0.3">
      <c r="A31" s="1">
        <v>2012</v>
      </c>
      <c r="B31" s="1">
        <v>51</v>
      </c>
      <c r="C31" s="1">
        <v>1</v>
      </c>
      <c r="D31" s="1" t="s">
        <v>61</v>
      </c>
      <c r="E31" s="1" t="s">
        <v>445</v>
      </c>
      <c r="F31" s="1" t="s">
        <v>833</v>
      </c>
      <c r="G31" s="1" t="s">
        <v>131</v>
      </c>
      <c r="H31" s="1" t="s">
        <v>132</v>
      </c>
      <c r="I31" s="1" t="s">
        <v>44</v>
      </c>
      <c r="J31" s="1">
        <v>10</v>
      </c>
      <c r="K31" s="1" t="s">
        <v>33</v>
      </c>
      <c r="L31" s="1" t="s">
        <v>34</v>
      </c>
      <c r="M31" s="1" t="s">
        <v>33</v>
      </c>
      <c r="N31" s="1" t="s">
        <v>32</v>
      </c>
      <c r="O31" s="1" t="s">
        <v>201</v>
      </c>
      <c r="P31" s="1">
        <v>3</v>
      </c>
      <c r="Q31" s="1">
        <f t="shared" si="0"/>
        <v>0</v>
      </c>
      <c r="R31" s="1" t="s">
        <v>173</v>
      </c>
    </row>
    <row r="32" spans="1:18" s="1" customFormat="1" x14ac:dyDescent="0.3">
      <c r="A32" s="1">
        <v>2012</v>
      </c>
      <c r="B32" s="1">
        <v>52</v>
      </c>
      <c r="C32" s="1">
        <v>2</v>
      </c>
      <c r="D32" s="1" t="s">
        <v>61</v>
      </c>
      <c r="E32" s="1" t="s">
        <v>445</v>
      </c>
      <c r="F32" s="1" t="s">
        <v>833</v>
      </c>
      <c r="G32" s="1" t="s">
        <v>131</v>
      </c>
      <c r="H32" s="1" t="s">
        <v>132</v>
      </c>
      <c r="I32" s="1" t="s">
        <v>44</v>
      </c>
      <c r="J32" s="1">
        <v>13</v>
      </c>
      <c r="K32" s="1" t="s">
        <v>128</v>
      </c>
      <c r="L32" s="1" t="s">
        <v>44</v>
      </c>
      <c r="M32" s="1" t="s">
        <v>132</v>
      </c>
      <c r="N32" s="1" t="s">
        <v>131</v>
      </c>
      <c r="O32" s="1" t="s">
        <v>133</v>
      </c>
      <c r="P32" s="1">
        <v>0</v>
      </c>
      <c r="Q32" s="1">
        <f t="shared" si="0"/>
        <v>0</v>
      </c>
      <c r="R32" s="1" t="s">
        <v>56</v>
      </c>
    </row>
    <row r="33" spans="1:18" s="1" customFormat="1" x14ac:dyDescent="0.3">
      <c r="A33" s="1">
        <v>2012</v>
      </c>
      <c r="B33" s="1">
        <v>53</v>
      </c>
      <c r="C33" s="1">
        <v>1</v>
      </c>
      <c r="D33" s="1" t="s">
        <v>61</v>
      </c>
      <c r="E33" s="1" t="s">
        <v>253</v>
      </c>
      <c r="F33" s="1" t="s">
        <v>957</v>
      </c>
      <c r="G33" s="1" t="s">
        <v>137</v>
      </c>
      <c r="H33" s="1" t="s">
        <v>138</v>
      </c>
      <c r="I33" s="1" t="s">
        <v>44</v>
      </c>
      <c r="J33" s="1">
        <v>1</v>
      </c>
      <c r="K33" s="1" t="s">
        <v>132</v>
      </c>
      <c r="L33" s="1" t="s">
        <v>44</v>
      </c>
      <c r="M33" s="1" t="s">
        <v>132</v>
      </c>
      <c r="N33" s="1" t="s">
        <v>131</v>
      </c>
      <c r="O33" s="1" t="s">
        <v>133</v>
      </c>
      <c r="P33" s="1">
        <v>0</v>
      </c>
      <c r="Q33" s="1">
        <f t="shared" si="0"/>
        <v>0</v>
      </c>
      <c r="R33" s="1" t="s">
        <v>173</v>
      </c>
    </row>
    <row r="34" spans="1:18" s="1" customFormat="1" x14ac:dyDescent="0.3">
      <c r="A34" s="1">
        <v>2012</v>
      </c>
      <c r="B34" s="1">
        <v>56</v>
      </c>
      <c r="C34" s="1">
        <v>1</v>
      </c>
      <c r="D34" s="1" t="s">
        <v>61</v>
      </c>
      <c r="E34" s="1" t="s">
        <v>178</v>
      </c>
      <c r="F34" s="1" t="s">
        <v>705</v>
      </c>
      <c r="G34" s="1" t="s">
        <v>94</v>
      </c>
      <c r="H34" s="1" t="s">
        <v>95</v>
      </c>
      <c r="I34" s="1" t="s">
        <v>44</v>
      </c>
      <c r="J34" s="1">
        <v>13</v>
      </c>
      <c r="K34" s="1" t="s">
        <v>87</v>
      </c>
      <c r="L34" s="1" t="s">
        <v>44</v>
      </c>
      <c r="M34" s="1" t="s">
        <v>87</v>
      </c>
      <c r="N34" s="1" t="s">
        <v>245</v>
      </c>
      <c r="O34" s="1" t="s">
        <v>246</v>
      </c>
      <c r="P34" s="1">
        <v>121</v>
      </c>
      <c r="Q34" s="1">
        <f t="shared" si="0"/>
        <v>0</v>
      </c>
      <c r="R34" s="1" t="s">
        <v>173</v>
      </c>
    </row>
    <row r="35" spans="1:18" s="1" customFormat="1" x14ac:dyDescent="0.3">
      <c r="A35" s="1">
        <v>2012</v>
      </c>
      <c r="B35" s="1">
        <v>57</v>
      </c>
      <c r="C35" s="1">
        <v>1</v>
      </c>
      <c r="D35" s="1" t="s">
        <v>61</v>
      </c>
      <c r="E35" s="1" t="s">
        <v>136</v>
      </c>
      <c r="F35" s="1" t="s">
        <v>926</v>
      </c>
      <c r="G35" s="1" t="s">
        <v>89</v>
      </c>
      <c r="H35" s="1" t="s">
        <v>90</v>
      </c>
      <c r="I35" s="1" t="s">
        <v>44</v>
      </c>
      <c r="J35" s="1">
        <v>15</v>
      </c>
      <c r="K35" s="1" t="s">
        <v>220</v>
      </c>
      <c r="L35" s="1" t="s">
        <v>34</v>
      </c>
      <c r="M35" s="1" t="s">
        <v>220</v>
      </c>
      <c r="N35" s="1" t="s">
        <v>219</v>
      </c>
      <c r="O35" s="1" t="s">
        <v>258</v>
      </c>
      <c r="P35" s="1">
        <v>184</v>
      </c>
      <c r="Q35" s="1">
        <f t="shared" si="0"/>
        <v>0</v>
      </c>
      <c r="R35" s="1" t="s">
        <v>173</v>
      </c>
    </row>
    <row r="36" spans="1:18" s="1" customFormat="1" x14ac:dyDescent="0.3">
      <c r="A36" s="1">
        <v>2012</v>
      </c>
      <c r="B36" s="1">
        <v>58</v>
      </c>
      <c r="C36" s="1">
        <v>1</v>
      </c>
      <c r="D36" s="1" t="s">
        <v>61</v>
      </c>
      <c r="E36" s="1" t="s">
        <v>589</v>
      </c>
      <c r="F36" s="1" t="s">
        <v>959</v>
      </c>
      <c r="G36" s="1" t="s">
        <v>77</v>
      </c>
      <c r="H36" s="1" t="s">
        <v>78</v>
      </c>
      <c r="I36" s="1" t="s">
        <v>44</v>
      </c>
      <c r="J36" s="1">
        <v>16</v>
      </c>
      <c r="K36" s="1" t="s">
        <v>184</v>
      </c>
      <c r="L36" s="1" t="s">
        <v>44</v>
      </c>
      <c r="M36" s="1" t="s">
        <v>184</v>
      </c>
      <c r="N36" s="1" t="s">
        <v>185</v>
      </c>
      <c r="O36" s="1" t="s">
        <v>186</v>
      </c>
      <c r="P36" s="1">
        <v>174</v>
      </c>
      <c r="Q36" s="1">
        <f t="shared" si="0"/>
        <v>0</v>
      </c>
      <c r="R36" s="1" t="s">
        <v>173</v>
      </c>
    </row>
    <row r="37" spans="1:18" s="1" customFormat="1" x14ac:dyDescent="0.3">
      <c r="A37" s="1">
        <v>2012</v>
      </c>
      <c r="B37" s="1">
        <v>61</v>
      </c>
      <c r="C37" s="1">
        <v>1</v>
      </c>
      <c r="D37" s="1" t="s">
        <v>61</v>
      </c>
      <c r="E37" s="1" t="s">
        <v>496</v>
      </c>
      <c r="F37" s="1" t="s">
        <v>733</v>
      </c>
      <c r="G37" s="1" t="s">
        <v>183</v>
      </c>
      <c r="H37" s="1" t="s">
        <v>184</v>
      </c>
      <c r="I37" s="1" t="s">
        <v>44</v>
      </c>
      <c r="J37" s="1">
        <v>12</v>
      </c>
      <c r="K37" s="1" t="s">
        <v>193</v>
      </c>
      <c r="L37" s="1" t="s">
        <v>44</v>
      </c>
      <c r="M37" s="1" t="s">
        <v>184</v>
      </c>
      <c r="N37" s="1" t="s">
        <v>185</v>
      </c>
      <c r="O37" s="1" t="s">
        <v>186</v>
      </c>
      <c r="P37" s="1">
        <v>174</v>
      </c>
      <c r="Q37" s="1">
        <f t="shared" si="0"/>
        <v>0</v>
      </c>
      <c r="R37" s="1" t="s">
        <v>56</v>
      </c>
    </row>
    <row r="38" spans="1:18" s="1" customFormat="1" x14ac:dyDescent="0.3">
      <c r="A38" s="1">
        <v>2012</v>
      </c>
      <c r="B38" s="1">
        <v>62</v>
      </c>
      <c r="C38" s="1">
        <v>1</v>
      </c>
      <c r="D38" s="1" t="s">
        <v>61</v>
      </c>
      <c r="E38" s="1" t="s">
        <v>355</v>
      </c>
      <c r="F38" s="1" t="s">
        <v>961</v>
      </c>
      <c r="G38" s="1" t="s">
        <v>77</v>
      </c>
      <c r="H38" s="1" t="s">
        <v>78</v>
      </c>
      <c r="I38" s="1" t="s">
        <v>44</v>
      </c>
      <c r="J38" s="1">
        <v>1</v>
      </c>
      <c r="K38" s="1" t="s">
        <v>193</v>
      </c>
      <c r="L38" s="1" t="s">
        <v>44</v>
      </c>
      <c r="M38" s="1" t="s">
        <v>78</v>
      </c>
      <c r="N38" s="1" t="s">
        <v>77</v>
      </c>
      <c r="O38" s="1" t="s">
        <v>79</v>
      </c>
      <c r="P38" s="1">
        <v>1</v>
      </c>
      <c r="Q38" s="1">
        <f t="shared" si="0"/>
        <v>0</v>
      </c>
      <c r="R38" s="1" t="s">
        <v>56</v>
      </c>
    </row>
    <row r="39" spans="1:18" s="1" customFormat="1" x14ac:dyDescent="0.3">
      <c r="A39" s="1">
        <v>2012</v>
      </c>
      <c r="B39" s="1">
        <v>63</v>
      </c>
      <c r="C39" s="1">
        <v>1</v>
      </c>
      <c r="D39" s="1" t="s">
        <v>61</v>
      </c>
      <c r="E39" s="1" t="s">
        <v>355</v>
      </c>
      <c r="F39" s="1" t="s">
        <v>960</v>
      </c>
      <c r="G39" s="1" t="s">
        <v>166</v>
      </c>
      <c r="H39" s="1" t="s">
        <v>167</v>
      </c>
      <c r="I39" s="1" t="s">
        <v>44</v>
      </c>
      <c r="J39" s="1">
        <v>2</v>
      </c>
      <c r="K39" s="1" t="s">
        <v>54</v>
      </c>
      <c r="L39" s="1" t="s">
        <v>34</v>
      </c>
      <c r="M39" s="1" t="s">
        <v>54</v>
      </c>
      <c r="N39" s="1" t="s">
        <v>53</v>
      </c>
      <c r="O39" s="1" t="s">
        <v>55</v>
      </c>
      <c r="P39" s="1">
        <v>216</v>
      </c>
      <c r="Q39" s="1">
        <f t="shared" si="0"/>
        <v>1</v>
      </c>
      <c r="R39" s="1" t="s">
        <v>173</v>
      </c>
    </row>
    <row r="40" spans="1:18" s="1" customFormat="1" x14ac:dyDescent="0.3">
      <c r="A40" s="1">
        <v>2012</v>
      </c>
      <c r="B40" s="1">
        <v>64</v>
      </c>
      <c r="C40" s="1">
        <v>1</v>
      </c>
      <c r="D40" s="1" t="s">
        <v>61</v>
      </c>
      <c r="E40" s="1" t="s">
        <v>498</v>
      </c>
      <c r="F40" s="1" t="s">
        <v>806</v>
      </c>
      <c r="G40" s="1" t="s">
        <v>219</v>
      </c>
      <c r="H40" s="1" t="s">
        <v>220</v>
      </c>
      <c r="I40" s="1" t="s">
        <v>34</v>
      </c>
      <c r="J40" s="1">
        <v>12</v>
      </c>
      <c r="K40" s="1" t="s">
        <v>167</v>
      </c>
      <c r="L40" s="1" t="s">
        <v>44</v>
      </c>
      <c r="M40" s="1" t="s">
        <v>220</v>
      </c>
      <c r="N40" s="1" t="s">
        <v>219</v>
      </c>
      <c r="O40" s="1" t="s">
        <v>258</v>
      </c>
      <c r="P40" s="1">
        <v>184</v>
      </c>
      <c r="Q40" s="1">
        <f t="shared" si="0"/>
        <v>0</v>
      </c>
      <c r="R40" s="1" t="s">
        <v>56</v>
      </c>
    </row>
    <row r="41" spans="1:18" s="1" customFormat="1" x14ac:dyDescent="0.3">
      <c r="A41" s="1">
        <v>2012</v>
      </c>
      <c r="B41" s="1">
        <v>65</v>
      </c>
      <c r="C41" s="1">
        <v>1</v>
      </c>
      <c r="D41" s="1" t="s">
        <v>61</v>
      </c>
      <c r="E41" s="1" t="s">
        <v>289</v>
      </c>
      <c r="F41" s="1" t="s">
        <v>962</v>
      </c>
      <c r="G41" s="1" t="s">
        <v>131</v>
      </c>
      <c r="H41" s="1" t="s">
        <v>132</v>
      </c>
      <c r="I41" s="1" t="s">
        <v>44</v>
      </c>
      <c r="J41" s="1">
        <v>3</v>
      </c>
      <c r="K41" s="1" t="s">
        <v>172</v>
      </c>
      <c r="L41" s="1" t="s">
        <v>44</v>
      </c>
      <c r="M41" s="1" t="s">
        <v>132</v>
      </c>
      <c r="N41" s="1" t="s">
        <v>131</v>
      </c>
      <c r="O41" s="1" t="s">
        <v>133</v>
      </c>
      <c r="P41" s="1">
        <v>0</v>
      </c>
      <c r="Q41" s="1">
        <f t="shared" si="0"/>
        <v>0</v>
      </c>
      <c r="R41" s="1" t="s">
        <v>56</v>
      </c>
    </row>
    <row r="42" spans="1:18" s="1" customFormat="1" x14ac:dyDescent="0.3">
      <c r="A42" s="1">
        <v>2012</v>
      </c>
      <c r="B42" s="1">
        <v>66</v>
      </c>
      <c r="C42" s="1">
        <v>1</v>
      </c>
      <c r="D42" s="1" t="s">
        <v>61</v>
      </c>
      <c r="E42" s="1" t="s">
        <v>273</v>
      </c>
      <c r="F42" s="1" t="s">
        <v>963</v>
      </c>
      <c r="G42" s="1" t="s">
        <v>98</v>
      </c>
      <c r="H42" s="1" t="s">
        <v>216</v>
      </c>
      <c r="I42" s="1" t="s">
        <v>44</v>
      </c>
      <c r="J42" s="1">
        <v>2</v>
      </c>
      <c r="K42" s="1" t="s">
        <v>109</v>
      </c>
      <c r="L42" s="1" t="s">
        <v>44</v>
      </c>
      <c r="M42" s="1" t="s">
        <v>216</v>
      </c>
      <c r="N42" s="1" t="s">
        <v>209</v>
      </c>
      <c r="O42" s="1" t="s">
        <v>210</v>
      </c>
      <c r="P42" s="1">
        <v>2</v>
      </c>
      <c r="Q42" s="1">
        <f t="shared" si="0"/>
        <v>0</v>
      </c>
      <c r="R42" s="1" t="s">
        <v>56</v>
      </c>
    </row>
    <row r="43" spans="1:18" s="1" customFormat="1" x14ac:dyDescent="0.3">
      <c r="A43" s="1">
        <v>2012</v>
      </c>
      <c r="B43" s="1">
        <v>67</v>
      </c>
      <c r="C43" s="1">
        <v>1</v>
      </c>
      <c r="D43" s="1" t="s">
        <v>61</v>
      </c>
      <c r="E43" s="1" t="s">
        <v>964</v>
      </c>
      <c r="F43" s="1" t="s">
        <v>781</v>
      </c>
      <c r="G43" s="1" t="s">
        <v>81</v>
      </c>
      <c r="H43" s="1" t="s">
        <v>82</v>
      </c>
      <c r="I43" s="1" t="s">
        <v>44</v>
      </c>
      <c r="J43" s="1">
        <v>4</v>
      </c>
      <c r="K43" s="1" t="s">
        <v>144</v>
      </c>
      <c r="L43" s="1" t="s">
        <v>34</v>
      </c>
      <c r="M43" s="1" t="s">
        <v>144</v>
      </c>
      <c r="N43" s="1" t="s">
        <v>145</v>
      </c>
      <c r="O43" s="1" t="s">
        <v>146</v>
      </c>
      <c r="P43" s="1">
        <v>232</v>
      </c>
      <c r="Q43" s="1">
        <f t="shared" si="0"/>
        <v>1</v>
      </c>
      <c r="R43" s="1" t="s">
        <v>173</v>
      </c>
    </row>
    <row r="44" spans="1:18" s="1" customFormat="1" x14ac:dyDescent="0.3">
      <c r="A44" s="1">
        <v>2012</v>
      </c>
      <c r="B44" s="1">
        <v>68</v>
      </c>
      <c r="C44" s="1">
        <v>1</v>
      </c>
      <c r="D44" s="1" t="s">
        <v>61</v>
      </c>
      <c r="E44" s="1" t="s">
        <v>290</v>
      </c>
      <c r="F44" s="1" t="s">
        <v>927</v>
      </c>
      <c r="G44" s="1" t="s">
        <v>161</v>
      </c>
      <c r="H44" s="1" t="s">
        <v>162</v>
      </c>
      <c r="I44" s="1" t="s">
        <v>34</v>
      </c>
      <c r="J44" s="1">
        <v>3</v>
      </c>
      <c r="K44" s="1" t="s">
        <v>95</v>
      </c>
      <c r="L44" s="1" t="s">
        <v>44</v>
      </c>
      <c r="M44" s="1" t="s">
        <v>162</v>
      </c>
      <c r="N44" s="1" t="s">
        <v>161</v>
      </c>
      <c r="O44" s="1" t="s">
        <v>163</v>
      </c>
      <c r="P44" s="1">
        <v>1582</v>
      </c>
      <c r="Q44" s="1">
        <f t="shared" si="0"/>
        <v>1</v>
      </c>
      <c r="R44" s="1" t="s">
        <v>56</v>
      </c>
    </row>
    <row r="45" spans="1:18" s="1" customFormat="1" x14ac:dyDescent="0.3">
      <c r="A45" s="1">
        <v>2012</v>
      </c>
      <c r="B45" s="1">
        <v>70</v>
      </c>
      <c r="C45" s="1">
        <v>1</v>
      </c>
      <c r="D45" s="1" t="s">
        <v>61</v>
      </c>
      <c r="E45" s="1" t="s">
        <v>254</v>
      </c>
      <c r="F45" s="1" t="s">
        <v>966</v>
      </c>
      <c r="G45" s="1" t="s">
        <v>143</v>
      </c>
      <c r="H45" s="1" t="s">
        <v>144</v>
      </c>
      <c r="I45" s="1" t="s">
        <v>34</v>
      </c>
      <c r="J45" s="1">
        <v>10</v>
      </c>
      <c r="K45" s="1" t="s">
        <v>82</v>
      </c>
      <c r="L45" s="1" t="s">
        <v>44</v>
      </c>
      <c r="M45" s="1" t="s">
        <v>82</v>
      </c>
      <c r="N45" s="1" t="s">
        <v>84</v>
      </c>
      <c r="O45" s="1" t="s">
        <v>85</v>
      </c>
      <c r="P45" s="1">
        <v>78</v>
      </c>
      <c r="Q45" s="1">
        <f t="shared" si="0"/>
        <v>0</v>
      </c>
      <c r="R45" s="1" t="s">
        <v>173</v>
      </c>
    </row>
    <row r="46" spans="1:18" s="1" customFormat="1" x14ac:dyDescent="0.3">
      <c r="A46" s="1">
        <v>2012</v>
      </c>
      <c r="B46" s="1">
        <v>71</v>
      </c>
      <c r="C46" s="1">
        <v>1</v>
      </c>
      <c r="D46" s="1" t="s">
        <v>61</v>
      </c>
      <c r="E46" s="1" t="s">
        <v>254</v>
      </c>
      <c r="F46" s="1" t="s">
        <v>965</v>
      </c>
      <c r="G46" s="1" t="s">
        <v>115</v>
      </c>
      <c r="H46" s="1" t="s">
        <v>116</v>
      </c>
      <c r="I46" s="1" t="s">
        <v>34</v>
      </c>
      <c r="J46" s="1">
        <v>13</v>
      </c>
      <c r="K46" s="1" t="s">
        <v>54</v>
      </c>
      <c r="L46" s="1" t="s">
        <v>34</v>
      </c>
      <c r="M46" s="1" t="s">
        <v>116</v>
      </c>
      <c r="N46" s="1" t="s">
        <v>115</v>
      </c>
      <c r="O46" s="1" t="s">
        <v>118</v>
      </c>
      <c r="P46" s="1">
        <v>184</v>
      </c>
      <c r="Q46" s="1">
        <f t="shared" si="0"/>
        <v>0</v>
      </c>
      <c r="R46" s="1" t="s">
        <v>56</v>
      </c>
    </row>
    <row r="47" spans="1:18" s="1" customFormat="1" x14ac:dyDescent="0.3">
      <c r="A47" s="1">
        <v>2012</v>
      </c>
      <c r="B47" s="1">
        <v>72</v>
      </c>
      <c r="C47" s="1">
        <v>1</v>
      </c>
      <c r="D47" s="1" t="s">
        <v>61</v>
      </c>
      <c r="E47" s="1" t="s">
        <v>401</v>
      </c>
      <c r="F47" s="1" t="s">
        <v>763</v>
      </c>
      <c r="G47" s="1" t="s">
        <v>166</v>
      </c>
      <c r="H47" s="1" t="s">
        <v>167</v>
      </c>
      <c r="I47" s="1" t="s">
        <v>44</v>
      </c>
      <c r="J47" s="1">
        <v>14</v>
      </c>
      <c r="K47" s="1" t="s">
        <v>220</v>
      </c>
      <c r="L47" s="1" t="s">
        <v>34</v>
      </c>
      <c r="M47" s="1" t="s">
        <v>167</v>
      </c>
      <c r="N47" s="1" t="s">
        <v>168</v>
      </c>
      <c r="O47" s="1" t="s">
        <v>169</v>
      </c>
      <c r="P47" s="1">
        <v>257</v>
      </c>
      <c r="Q47" s="1">
        <f t="shared" si="0"/>
        <v>1</v>
      </c>
      <c r="R47" s="1" t="s">
        <v>56</v>
      </c>
    </row>
    <row r="48" spans="1:18" s="1" customFormat="1" x14ac:dyDescent="0.3">
      <c r="A48" s="1">
        <v>2012</v>
      </c>
      <c r="B48" s="1">
        <v>73</v>
      </c>
      <c r="C48" s="1">
        <v>1</v>
      </c>
      <c r="D48" s="1" t="s">
        <v>61</v>
      </c>
      <c r="E48" s="1" t="s">
        <v>532</v>
      </c>
      <c r="F48" s="1" t="s">
        <v>906</v>
      </c>
      <c r="G48" s="1" t="s">
        <v>250</v>
      </c>
      <c r="H48" s="1" t="s">
        <v>251</v>
      </c>
      <c r="I48" s="1" t="s">
        <v>34</v>
      </c>
      <c r="J48" s="1">
        <v>13</v>
      </c>
      <c r="K48" s="1" t="s">
        <v>144</v>
      </c>
      <c r="L48" s="1" t="s">
        <v>34</v>
      </c>
      <c r="M48" s="1" t="s">
        <v>144</v>
      </c>
      <c r="N48" s="1" t="s">
        <v>145</v>
      </c>
      <c r="O48" s="1" t="s">
        <v>146</v>
      </c>
      <c r="P48" s="1">
        <v>232</v>
      </c>
      <c r="Q48" s="1">
        <f t="shared" si="0"/>
        <v>1</v>
      </c>
      <c r="R48" s="1" t="s">
        <v>173</v>
      </c>
    </row>
    <row r="49" spans="1:18" s="1" customFormat="1" x14ac:dyDescent="0.3">
      <c r="A49" s="1">
        <v>2012</v>
      </c>
      <c r="B49" s="1">
        <v>74</v>
      </c>
      <c r="C49" s="1">
        <v>1</v>
      </c>
      <c r="D49" s="1" t="s">
        <v>61</v>
      </c>
      <c r="E49" s="1" t="s">
        <v>834</v>
      </c>
      <c r="F49" s="1" t="s">
        <v>688</v>
      </c>
      <c r="G49" s="1" t="s">
        <v>171</v>
      </c>
      <c r="H49" s="1" t="s">
        <v>172</v>
      </c>
      <c r="I49" s="1" t="s">
        <v>44</v>
      </c>
      <c r="J49" s="1">
        <v>13</v>
      </c>
      <c r="K49" s="1" t="s">
        <v>33</v>
      </c>
      <c r="L49" s="1" t="s">
        <v>34</v>
      </c>
      <c r="M49" s="1" t="s">
        <v>33</v>
      </c>
      <c r="N49" s="1" t="s">
        <v>32</v>
      </c>
      <c r="O49" s="1" t="s">
        <v>201</v>
      </c>
      <c r="P49" s="1">
        <v>3</v>
      </c>
      <c r="Q49" s="1">
        <f t="shared" si="0"/>
        <v>0</v>
      </c>
      <c r="R49" s="1" t="s">
        <v>173</v>
      </c>
    </row>
    <row r="50" spans="1:18" s="1" customFormat="1" x14ac:dyDescent="0.3">
      <c r="A50" s="1">
        <v>2012</v>
      </c>
      <c r="B50" s="1">
        <v>79</v>
      </c>
      <c r="C50" s="1">
        <v>1</v>
      </c>
      <c r="D50" s="1" t="s">
        <v>61</v>
      </c>
      <c r="E50" s="1" t="s">
        <v>534</v>
      </c>
      <c r="F50" s="1" t="s">
        <v>921</v>
      </c>
      <c r="G50" s="1" t="s">
        <v>154</v>
      </c>
      <c r="H50" s="1" t="s">
        <v>155</v>
      </c>
      <c r="I50" s="1" t="s">
        <v>34</v>
      </c>
      <c r="J50" s="1">
        <v>16</v>
      </c>
      <c r="K50" s="1" t="s">
        <v>193</v>
      </c>
      <c r="L50" s="1" t="s">
        <v>44</v>
      </c>
      <c r="M50" s="1" t="s">
        <v>155</v>
      </c>
      <c r="N50" s="1" t="s">
        <v>154</v>
      </c>
      <c r="O50" s="1" t="s">
        <v>156</v>
      </c>
      <c r="P50" s="1">
        <v>3</v>
      </c>
      <c r="Q50" s="1">
        <f t="shared" si="0"/>
        <v>0</v>
      </c>
      <c r="R50" s="1" t="s">
        <v>56</v>
      </c>
    </row>
    <row r="51" spans="1:18" s="1" customFormat="1" x14ac:dyDescent="0.3">
      <c r="A51" s="1">
        <v>2012</v>
      </c>
      <c r="B51" s="1">
        <v>80</v>
      </c>
      <c r="C51" s="1">
        <v>1</v>
      </c>
      <c r="D51" s="1" t="s">
        <v>61</v>
      </c>
      <c r="E51" s="1" t="s">
        <v>405</v>
      </c>
      <c r="F51" s="1" t="s">
        <v>829</v>
      </c>
      <c r="G51" s="1" t="s">
        <v>248</v>
      </c>
      <c r="H51" s="1" t="s">
        <v>212</v>
      </c>
      <c r="I51" s="1" t="s">
        <v>44</v>
      </c>
      <c r="J51" s="1">
        <v>8</v>
      </c>
      <c r="K51" s="1" t="s">
        <v>68</v>
      </c>
      <c r="L51" s="1" t="s">
        <v>34</v>
      </c>
      <c r="M51" s="1" t="s">
        <v>68</v>
      </c>
      <c r="N51" s="1" t="s">
        <v>69</v>
      </c>
      <c r="O51" s="1" t="s">
        <v>70</v>
      </c>
      <c r="P51" s="1">
        <v>326</v>
      </c>
      <c r="Q51" s="1">
        <f t="shared" si="0"/>
        <v>1</v>
      </c>
      <c r="R51" s="1" t="s">
        <v>173</v>
      </c>
    </row>
    <row r="52" spans="1:18" s="1" customFormat="1" x14ac:dyDescent="0.3">
      <c r="A52" s="1">
        <v>2012</v>
      </c>
      <c r="B52" s="1">
        <v>82</v>
      </c>
      <c r="C52" s="1">
        <v>1</v>
      </c>
      <c r="D52" s="1" t="s">
        <v>61</v>
      </c>
      <c r="E52" s="1" t="s">
        <v>357</v>
      </c>
      <c r="F52" s="1" t="s">
        <v>809</v>
      </c>
      <c r="G52" s="1" t="s">
        <v>115</v>
      </c>
      <c r="H52" s="1" t="s">
        <v>116</v>
      </c>
      <c r="I52" s="1" t="s">
        <v>34</v>
      </c>
      <c r="J52" s="1">
        <v>6</v>
      </c>
      <c r="K52" s="1" t="s">
        <v>155</v>
      </c>
      <c r="L52" s="1" t="s">
        <v>34</v>
      </c>
      <c r="M52" s="1" t="s">
        <v>155</v>
      </c>
      <c r="N52" s="1" t="s">
        <v>154</v>
      </c>
      <c r="O52" s="1" t="s">
        <v>156</v>
      </c>
      <c r="P52" s="1">
        <v>3</v>
      </c>
      <c r="Q52" s="1">
        <f t="shared" si="0"/>
        <v>0</v>
      </c>
      <c r="R52" s="1" t="s">
        <v>173</v>
      </c>
    </row>
    <row r="53" spans="1:18" s="1" customFormat="1" x14ac:dyDescent="0.3">
      <c r="A53" s="1">
        <v>2012</v>
      </c>
      <c r="B53" s="1">
        <v>84</v>
      </c>
      <c r="C53" s="1">
        <v>1</v>
      </c>
      <c r="D53" s="1" t="s">
        <v>61</v>
      </c>
      <c r="E53" s="1" t="s">
        <v>426</v>
      </c>
      <c r="F53" s="1" t="s">
        <v>870</v>
      </c>
      <c r="G53" s="1" t="s">
        <v>89</v>
      </c>
      <c r="H53" s="1" t="s">
        <v>90</v>
      </c>
      <c r="I53" s="1" t="s">
        <v>44</v>
      </c>
      <c r="J53" s="1">
        <v>15</v>
      </c>
      <c r="K53" s="1" t="s">
        <v>220</v>
      </c>
      <c r="L53" s="1" t="s">
        <v>34</v>
      </c>
      <c r="M53" s="1" t="s">
        <v>220</v>
      </c>
      <c r="N53" s="1" t="s">
        <v>219</v>
      </c>
      <c r="O53" s="1" t="s">
        <v>258</v>
      </c>
      <c r="P53" s="1">
        <v>184</v>
      </c>
      <c r="Q53" s="1">
        <f t="shared" si="0"/>
        <v>0</v>
      </c>
      <c r="R53" s="1" t="s">
        <v>173</v>
      </c>
    </row>
    <row r="54" spans="1:18" s="1" customFormat="1" x14ac:dyDescent="0.3">
      <c r="A54" s="1">
        <v>2012</v>
      </c>
      <c r="B54" s="1">
        <v>85</v>
      </c>
      <c r="C54" s="1">
        <v>1</v>
      </c>
      <c r="D54" s="1" t="s">
        <v>61</v>
      </c>
      <c r="E54" s="1" t="s">
        <v>590</v>
      </c>
      <c r="F54" s="1" t="s">
        <v>969</v>
      </c>
      <c r="G54" s="1" t="s">
        <v>98</v>
      </c>
      <c r="H54" s="1" t="s">
        <v>99</v>
      </c>
      <c r="I54" s="1" t="s">
        <v>44</v>
      </c>
      <c r="J54" s="1">
        <v>16</v>
      </c>
      <c r="K54" s="1" t="s">
        <v>138</v>
      </c>
      <c r="L54" s="1" t="s">
        <v>44</v>
      </c>
      <c r="M54" s="1" t="s">
        <v>99</v>
      </c>
      <c r="N54" s="1" t="s">
        <v>209</v>
      </c>
      <c r="O54" s="1" t="s">
        <v>210</v>
      </c>
      <c r="P54" s="1">
        <v>2</v>
      </c>
      <c r="Q54" s="1">
        <f t="shared" si="0"/>
        <v>0</v>
      </c>
      <c r="R54" s="1" t="s">
        <v>56</v>
      </c>
    </row>
    <row r="55" spans="1:18" s="1" customFormat="1" x14ac:dyDescent="0.3">
      <c r="A55" s="1">
        <v>2012</v>
      </c>
      <c r="B55" s="1">
        <v>88</v>
      </c>
      <c r="C55" s="1">
        <v>1</v>
      </c>
      <c r="D55" s="1" t="s">
        <v>61</v>
      </c>
      <c r="E55" s="1" t="s">
        <v>557</v>
      </c>
      <c r="F55" s="1" t="s">
        <v>927</v>
      </c>
      <c r="G55" s="1" t="s">
        <v>183</v>
      </c>
      <c r="H55" s="1" t="s">
        <v>184</v>
      </c>
      <c r="I55" s="1" t="s">
        <v>44</v>
      </c>
      <c r="J55" s="1">
        <v>14</v>
      </c>
      <c r="K55" s="1" t="s">
        <v>48</v>
      </c>
      <c r="L55" s="1" t="s">
        <v>34</v>
      </c>
      <c r="M55" s="1" t="s">
        <v>48</v>
      </c>
      <c r="N55" s="1" t="s">
        <v>47</v>
      </c>
      <c r="O55" s="1" t="s">
        <v>120</v>
      </c>
      <c r="P55" s="1">
        <v>153</v>
      </c>
      <c r="Q55" s="1">
        <f t="shared" si="0"/>
        <v>0</v>
      </c>
      <c r="R55" s="1" t="s">
        <v>173</v>
      </c>
    </row>
    <row r="56" spans="1:18" s="1" customFormat="1" x14ac:dyDescent="0.3">
      <c r="A56" s="1">
        <v>2012</v>
      </c>
      <c r="B56" s="1">
        <v>89</v>
      </c>
      <c r="C56" s="1">
        <v>1</v>
      </c>
      <c r="D56" s="1" t="s">
        <v>61</v>
      </c>
      <c r="E56" s="1" t="s">
        <v>470</v>
      </c>
      <c r="F56" s="1" t="s">
        <v>970</v>
      </c>
      <c r="G56" s="1" t="s">
        <v>77</v>
      </c>
      <c r="H56" s="1" t="s">
        <v>78</v>
      </c>
      <c r="I56" s="1" t="s">
        <v>44</v>
      </c>
      <c r="J56" s="1">
        <v>11</v>
      </c>
      <c r="K56" s="1" t="s">
        <v>132</v>
      </c>
      <c r="L56" s="1" t="s">
        <v>44</v>
      </c>
      <c r="M56" s="1" t="s">
        <v>132</v>
      </c>
      <c r="N56" s="1" t="s">
        <v>131</v>
      </c>
      <c r="O56" s="1" t="s">
        <v>133</v>
      </c>
      <c r="P56" s="1">
        <v>0</v>
      </c>
      <c r="Q56" s="1">
        <f t="shared" si="0"/>
        <v>0</v>
      </c>
      <c r="R56" s="1" t="s">
        <v>173</v>
      </c>
    </row>
    <row r="57" spans="1:18" s="1" customFormat="1" x14ac:dyDescent="0.3">
      <c r="A57" s="1">
        <v>2012</v>
      </c>
      <c r="B57" s="1">
        <v>90</v>
      </c>
      <c r="C57" s="1">
        <v>1</v>
      </c>
      <c r="D57" s="1" t="s">
        <v>61</v>
      </c>
      <c r="E57" s="1" t="s">
        <v>262</v>
      </c>
      <c r="F57" s="1" t="s">
        <v>971</v>
      </c>
      <c r="G57" s="1" t="s">
        <v>89</v>
      </c>
      <c r="H57" s="1" t="s">
        <v>90</v>
      </c>
      <c r="I57" s="1" t="s">
        <v>44</v>
      </c>
      <c r="J57" s="1">
        <v>1</v>
      </c>
      <c r="K57" s="1" t="s">
        <v>212</v>
      </c>
      <c r="L57" s="1" t="s">
        <v>44</v>
      </c>
      <c r="M57" s="1" t="s">
        <v>90</v>
      </c>
      <c r="N57" s="1" t="s">
        <v>89</v>
      </c>
      <c r="O57" s="1" t="s">
        <v>232</v>
      </c>
      <c r="P57" s="1">
        <v>192</v>
      </c>
      <c r="Q57" s="1">
        <f t="shared" si="0"/>
        <v>0</v>
      </c>
      <c r="R57" s="1" t="s">
        <v>56</v>
      </c>
    </row>
    <row r="58" spans="1:18" s="1" customFormat="1" x14ac:dyDescent="0.3">
      <c r="A58" s="1">
        <v>2012</v>
      </c>
      <c r="B58" s="1">
        <v>91</v>
      </c>
      <c r="C58" s="1">
        <v>1</v>
      </c>
      <c r="D58" s="1" t="s">
        <v>61</v>
      </c>
      <c r="E58" s="1" t="s">
        <v>503</v>
      </c>
      <c r="F58" s="1" t="s">
        <v>972</v>
      </c>
      <c r="G58" s="1" t="s">
        <v>248</v>
      </c>
      <c r="H58" s="1" t="s">
        <v>212</v>
      </c>
      <c r="I58" s="1" t="s">
        <v>44</v>
      </c>
      <c r="J58" s="1">
        <v>12</v>
      </c>
      <c r="K58" s="1" t="s">
        <v>78</v>
      </c>
      <c r="L58" s="1" t="s">
        <v>44</v>
      </c>
      <c r="M58" s="1" t="s">
        <v>78</v>
      </c>
      <c r="N58" s="1" t="s">
        <v>77</v>
      </c>
      <c r="O58" s="1" t="s">
        <v>79</v>
      </c>
      <c r="P58" s="1">
        <v>1</v>
      </c>
      <c r="Q58" s="1">
        <f t="shared" si="0"/>
        <v>0</v>
      </c>
      <c r="R58" s="1" t="s">
        <v>173</v>
      </c>
    </row>
    <row r="59" spans="1:18" s="1" customFormat="1" x14ac:dyDescent="0.3">
      <c r="A59" s="1">
        <v>2012</v>
      </c>
      <c r="B59" s="1">
        <v>92</v>
      </c>
      <c r="C59" s="1">
        <v>1</v>
      </c>
      <c r="D59" s="1" t="s">
        <v>61</v>
      </c>
      <c r="E59" s="1" t="s">
        <v>504</v>
      </c>
      <c r="F59" s="1" t="s">
        <v>968</v>
      </c>
      <c r="G59" s="1" t="s">
        <v>86</v>
      </c>
      <c r="H59" s="1" t="s">
        <v>87</v>
      </c>
      <c r="I59" s="1" t="s">
        <v>44</v>
      </c>
      <c r="J59" s="1">
        <v>12</v>
      </c>
      <c r="K59" s="1" t="s">
        <v>251</v>
      </c>
      <c r="L59" s="1" t="s">
        <v>34</v>
      </c>
      <c r="M59" s="1" t="s">
        <v>251</v>
      </c>
      <c r="N59" s="1" t="s">
        <v>250</v>
      </c>
      <c r="O59" s="1" t="s">
        <v>260</v>
      </c>
      <c r="P59" s="1">
        <v>2</v>
      </c>
      <c r="Q59" s="1">
        <f t="shared" si="0"/>
        <v>0</v>
      </c>
      <c r="R59" s="1" t="s">
        <v>173</v>
      </c>
    </row>
    <row r="60" spans="1:18" s="1" customFormat="1" x14ac:dyDescent="0.3">
      <c r="A60" s="1">
        <v>2012</v>
      </c>
      <c r="B60" s="1">
        <v>93</v>
      </c>
      <c r="C60" s="1">
        <v>1</v>
      </c>
      <c r="D60" s="1" t="s">
        <v>61</v>
      </c>
      <c r="E60" s="1" t="s">
        <v>274</v>
      </c>
      <c r="F60" s="1" t="s">
        <v>775</v>
      </c>
      <c r="G60" s="1" t="s">
        <v>131</v>
      </c>
      <c r="H60" s="1" t="s">
        <v>132</v>
      </c>
      <c r="I60" s="1" t="s">
        <v>44</v>
      </c>
      <c r="J60" s="1">
        <v>2</v>
      </c>
      <c r="K60" s="1" t="s">
        <v>83</v>
      </c>
      <c r="L60" s="1" t="s">
        <v>34</v>
      </c>
      <c r="M60" s="1" t="s">
        <v>83</v>
      </c>
      <c r="N60" s="1" t="s">
        <v>123</v>
      </c>
      <c r="O60" s="1" t="s">
        <v>124</v>
      </c>
      <c r="P60" s="1">
        <v>3</v>
      </c>
      <c r="Q60" s="1">
        <f t="shared" si="0"/>
        <v>0</v>
      </c>
      <c r="R60" s="1" t="s">
        <v>173</v>
      </c>
    </row>
    <row r="61" spans="1:18" s="1" customFormat="1" x14ac:dyDescent="0.3">
      <c r="A61" s="1">
        <v>2012</v>
      </c>
      <c r="B61" s="1">
        <v>94</v>
      </c>
      <c r="C61" s="1">
        <v>1</v>
      </c>
      <c r="D61" s="1" t="s">
        <v>61</v>
      </c>
      <c r="E61" s="1" t="s">
        <v>450</v>
      </c>
      <c r="F61" s="1" t="s">
        <v>776</v>
      </c>
      <c r="G61" s="1" t="s">
        <v>219</v>
      </c>
      <c r="H61" s="1" t="s">
        <v>220</v>
      </c>
      <c r="I61" s="1" t="s">
        <v>34</v>
      </c>
      <c r="J61" s="1">
        <v>10</v>
      </c>
      <c r="K61" s="1" t="s">
        <v>95</v>
      </c>
      <c r="L61" s="1" t="s">
        <v>44</v>
      </c>
      <c r="M61" s="1" t="s">
        <v>220</v>
      </c>
      <c r="N61" s="1" t="s">
        <v>219</v>
      </c>
      <c r="O61" s="1" t="s">
        <v>258</v>
      </c>
      <c r="P61" s="1">
        <v>184</v>
      </c>
      <c r="Q61" s="1">
        <f t="shared" si="0"/>
        <v>0</v>
      </c>
      <c r="R61" s="1" t="s">
        <v>56</v>
      </c>
    </row>
    <row r="62" spans="1:18" s="1" customFormat="1" x14ac:dyDescent="0.3">
      <c r="A62" s="1">
        <v>2012</v>
      </c>
      <c r="B62" s="1">
        <v>96</v>
      </c>
      <c r="C62" s="1">
        <v>1</v>
      </c>
      <c r="D62" s="1" t="s">
        <v>61</v>
      </c>
      <c r="E62" s="1" t="s">
        <v>471</v>
      </c>
      <c r="F62" s="1" t="s">
        <v>973</v>
      </c>
      <c r="G62" s="1" t="s">
        <v>154</v>
      </c>
      <c r="H62" s="1" t="s">
        <v>155</v>
      </c>
      <c r="I62" s="1" t="s">
        <v>34</v>
      </c>
      <c r="J62" s="1">
        <v>11</v>
      </c>
      <c r="K62" s="1" t="s">
        <v>193</v>
      </c>
      <c r="L62" s="1" t="s">
        <v>44</v>
      </c>
      <c r="M62" s="1" t="s">
        <v>193</v>
      </c>
      <c r="N62" s="1" t="s">
        <v>205</v>
      </c>
      <c r="O62" s="1" t="s">
        <v>206</v>
      </c>
      <c r="P62" s="1">
        <v>60</v>
      </c>
      <c r="Q62" s="1">
        <f t="shared" si="0"/>
        <v>0</v>
      </c>
      <c r="R62" s="1" t="s">
        <v>173</v>
      </c>
    </row>
    <row r="63" spans="1:18" s="1" customFormat="1" x14ac:dyDescent="0.3">
      <c r="A63" s="1">
        <v>2012</v>
      </c>
      <c r="B63" s="1">
        <v>97</v>
      </c>
      <c r="C63" s="1">
        <v>1</v>
      </c>
      <c r="D63" s="1" t="s">
        <v>61</v>
      </c>
      <c r="E63" s="1" t="s">
        <v>472</v>
      </c>
      <c r="F63" s="1" t="s">
        <v>738</v>
      </c>
      <c r="G63" s="1" t="s">
        <v>250</v>
      </c>
      <c r="H63" s="1" t="s">
        <v>251</v>
      </c>
      <c r="I63" s="1" t="s">
        <v>34</v>
      </c>
      <c r="J63" s="1">
        <v>11</v>
      </c>
      <c r="K63" s="1" t="s">
        <v>95</v>
      </c>
      <c r="L63" s="1" t="s">
        <v>44</v>
      </c>
      <c r="M63" s="1" t="s">
        <v>95</v>
      </c>
      <c r="N63" s="1" t="s">
        <v>94</v>
      </c>
      <c r="O63" s="1" t="s">
        <v>176</v>
      </c>
      <c r="P63" s="1">
        <v>15</v>
      </c>
      <c r="Q63" s="1">
        <f t="shared" si="0"/>
        <v>0</v>
      </c>
      <c r="R63" s="1" t="s">
        <v>173</v>
      </c>
    </row>
    <row r="64" spans="1:18" s="1" customFormat="1" x14ac:dyDescent="0.3">
      <c r="A64" s="1">
        <v>2012</v>
      </c>
      <c r="B64" s="1">
        <v>99</v>
      </c>
      <c r="C64" s="1">
        <v>1</v>
      </c>
      <c r="D64" s="1" t="s">
        <v>61</v>
      </c>
      <c r="E64" s="1" t="s">
        <v>408</v>
      </c>
      <c r="F64" s="1" t="s">
        <v>715</v>
      </c>
      <c r="G64" s="1" t="s">
        <v>131</v>
      </c>
      <c r="H64" s="1" t="s">
        <v>132</v>
      </c>
      <c r="I64" s="1" t="s">
        <v>44</v>
      </c>
      <c r="J64" s="1">
        <v>13</v>
      </c>
      <c r="K64" s="1" t="s">
        <v>128</v>
      </c>
      <c r="L64" s="1" t="s">
        <v>44</v>
      </c>
      <c r="M64" s="1" t="s">
        <v>132</v>
      </c>
      <c r="N64" s="1" t="s">
        <v>131</v>
      </c>
      <c r="O64" s="1" t="s">
        <v>133</v>
      </c>
      <c r="P64" s="1">
        <v>0</v>
      </c>
      <c r="Q64" s="1">
        <f t="shared" si="0"/>
        <v>0</v>
      </c>
      <c r="R64" s="1" t="s">
        <v>56</v>
      </c>
    </row>
    <row r="65" spans="1:18" s="1" customFormat="1" x14ac:dyDescent="0.3">
      <c r="A65" s="1">
        <v>2012</v>
      </c>
      <c r="B65" s="1">
        <v>102</v>
      </c>
      <c r="C65" s="1">
        <v>1</v>
      </c>
      <c r="D65" s="1" t="s">
        <v>61</v>
      </c>
      <c r="E65" s="1" t="s">
        <v>293</v>
      </c>
      <c r="F65" s="1" t="s">
        <v>729</v>
      </c>
      <c r="G65" s="1" t="s">
        <v>131</v>
      </c>
      <c r="H65" s="1" t="s">
        <v>132</v>
      </c>
      <c r="I65" s="1" t="s">
        <v>44</v>
      </c>
      <c r="J65" s="1">
        <v>3</v>
      </c>
      <c r="K65" s="1" t="s">
        <v>172</v>
      </c>
      <c r="L65" s="1" t="s">
        <v>44</v>
      </c>
      <c r="M65" s="1" t="s">
        <v>132</v>
      </c>
      <c r="N65" s="1" t="s">
        <v>131</v>
      </c>
      <c r="O65" s="1" t="s">
        <v>133</v>
      </c>
      <c r="P65" s="1">
        <v>0</v>
      </c>
      <c r="Q65" s="1">
        <f t="shared" si="0"/>
        <v>0</v>
      </c>
      <c r="R65" s="1" t="s">
        <v>56</v>
      </c>
    </row>
    <row r="66" spans="1:18" s="1" customFormat="1" x14ac:dyDescent="0.3">
      <c r="A66" s="1">
        <v>2012</v>
      </c>
      <c r="B66" s="1">
        <v>104</v>
      </c>
      <c r="C66" s="1">
        <v>1</v>
      </c>
      <c r="D66" s="1" t="s">
        <v>61</v>
      </c>
      <c r="E66" s="1" t="s">
        <v>596</v>
      </c>
      <c r="F66" s="1" t="s">
        <v>976</v>
      </c>
      <c r="G66" s="1" t="s">
        <v>250</v>
      </c>
      <c r="H66" s="1" t="s">
        <v>251</v>
      </c>
      <c r="I66" s="1" t="s">
        <v>34</v>
      </c>
      <c r="J66" s="1">
        <v>16</v>
      </c>
      <c r="K66" s="1" t="s">
        <v>82</v>
      </c>
      <c r="L66" s="1" t="s">
        <v>44</v>
      </c>
      <c r="M66" s="1" t="s">
        <v>251</v>
      </c>
      <c r="N66" s="1" t="s">
        <v>250</v>
      </c>
      <c r="O66" s="1" t="s">
        <v>260</v>
      </c>
      <c r="P66" s="1">
        <v>2</v>
      </c>
      <c r="Q66" s="1">
        <f t="shared" ref="Q66:Q129" si="1">IF(P66&lt;196.3,0,1)</f>
        <v>0</v>
      </c>
      <c r="R66" s="1" t="s">
        <v>56</v>
      </c>
    </row>
    <row r="67" spans="1:18" s="1" customFormat="1" x14ac:dyDescent="0.3">
      <c r="A67" s="1">
        <v>2012</v>
      </c>
      <c r="B67" s="1">
        <v>105</v>
      </c>
      <c r="C67" s="1">
        <v>1</v>
      </c>
      <c r="D67" s="1" t="s">
        <v>61</v>
      </c>
      <c r="E67" s="1" t="s">
        <v>473</v>
      </c>
      <c r="F67" s="1" t="s">
        <v>946</v>
      </c>
      <c r="G67" s="1" t="s">
        <v>183</v>
      </c>
      <c r="H67" s="1" t="s">
        <v>184</v>
      </c>
      <c r="I67" s="1" t="s">
        <v>44</v>
      </c>
      <c r="J67" s="1">
        <v>11</v>
      </c>
      <c r="K67" s="1" t="s">
        <v>128</v>
      </c>
      <c r="L67" s="1" t="s">
        <v>44</v>
      </c>
      <c r="M67" s="1" t="s">
        <v>184</v>
      </c>
      <c r="N67" s="1" t="s">
        <v>185</v>
      </c>
      <c r="O67" s="1" t="s">
        <v>186</v>
      </c>
      <c r="P67" s="1">
        <v>174</v>
      </c>
      <c r="Q67" s="1">
        <f t="shared" si="1"/>
        <v>0</v>
      </c>
      <c r="R67" s="1" t="s">
        <v>56</v>
      </c>
    </row>
    <row r="68" spans="1:18" s="1" customFormat="1" x14ac:dyDescent="0.3">
      <c r="A68" s="1">
        <v>2012</v>
      </c>
      <c r="B68" s="1">
        <v>107</v>
      </c>
      <c r="C68" s="1">
        <v>1</v>
      </c>
      <c r="D68" s="1" t="s">
        <v>61</v>
      </c>
      <c r="E68" s="1" t="s">
        <v>1006</v>
      </c>
      <c r="F68" s="1" t="s">
        <v>977</v>
      </c>
      <c r="G68" s="1" t="s">
        <v>250</v>
      </c>
      <c r="H68" s="1" t="s">
        <v>251</v>
      </c>
      <c r="I68" s="1" t="s">
        <v>34</v>
      </c>
      <c r="J68" s="1">
        <v>3</v>
      </c>
      <c r="K68" s="1" t="s">
        <v>54</v>
      </c>
      <c r="L68" s="1" t="s">
        <v>34</v>
      </c>
      <c r="M68" s="1" t="s">
        <v>54</v>
      </c>
      <c r="N68" s="1" t="s">
        <v>53</v>
      </c>
      <c r="O68" s="1" t="s">
        <v>55</v>
      </c>
      <c r="P68" s="1">
        <v>216</v>
      </c>
      <c r="Q68" s="1">
        <f t="shared" si="1"/>
        <v>1</v>
      </c>
      <c r="R68" s="1" t="s">
        <v>173</v>
      </c>
    </row>
    <row r="69" spans="1:18" s="1" customFormat="1" x14ac:dyDescent="0.3">
      <c r="A69" s="1">
        <v>2012</v>
      </c>
      <c r="B69" s="1">
        <v>108</v>
      </c>
      <c r="C69" s="1">
        <v>1</v>
      </c>
      <c r="D69" s="1" t="s">
        <v>61</v>
      </c>
      <c r="E69" s="1" t="s">
        <v>474</v>
      </c>
      <c r="F69" s="1" t="s">
        <v>978</v>
      </c>
      <c r="G69" s="1" t="s">
        <v>183</v>
      </c>
      <c r="H69" s="1" t="s">
        <v>184</v>
      </c>
      <c r="I69" s="1" t="s">
        <v>44</v>
      </c>
      <c r="J69" s="1">
        <v>11</v>
      </c>
      <c r="K69" s="1" t="s">
        <v>128</v>
      </c>
      <c r="L69" s="1" t="s">
        <v>44</v>
      </c>
      <c r="M69" s="1" t="s">
        <v>184</v>
      </c>
      <c r="N69" s="1" t="s">
        <v>185</v>
      </c>
      <c r="O69" s="1" t="s">
        <v>186</v>
      </c>
      <c r="P69" s="1">
        <v>174</v>
      </c>
      <c r="Q69" s="1">
        <f t="shared" si="1"/>
        <v>0</v>
      </c>
      <c r="R69" s="1" t="s">
        <v>56</v>
      </c>
    </row>
    <row r="70" spans="1:18" s="1" customFormat="1" x14ac:dyDescent="0.3">
      <c r="A70" s="1">
        <v>2012</v>
      </c>
      <c r="B70" s="1">
        <v>112</v>
      </c>
      <c r="C70" s="1">
        <v>1</v>
      </c>
      <c r="D70" s="1" t="s">
        <v>61</v>
      </c>
      <c r="E70" s="1" t="s">
        <v>294</v>
      </c>
      <c r="F70" s="1" t="s">
        <v>918</v>
      </c>
      <c r="G70" s="1" t="s">
        <v>161</v>
      </c>
      <c r="H70" s="1" t="s">
        <v>162</v>
      </c>
      <c r="I70" s="1" t="s">
        <v>34</v>
      </c>
      <c r="J70" s="1">
        <v>16</v>
      </c>
      <c r="K70" s="1" t="s">
        <v>128</v>
      </c>
      <c r="L70" s="1" t="s">
        <v>44</v>
      </c>
      <c r="M70" s="1" t="s">
        <v>162</v>
      </c>
      <c r="N70" s="1" t="s">
        <v>161</v>
      </c>
      <c r="O70" s="1" t="s">
        <v>163</v>
      </c>
      <c r="P70" s="1">
        <v>1582</v>
      </c>
      <c r="Q70" s="1">
        <f t="shared" si="1"/>
        <v>1</v>
      </c>
      <c r="R70" s="1" t="s">
        <v>56</v>
      </c>
    </row>
    <row r="71" spans="1:18" s="1" customFormat="1" x14ac:dyDescent="0.3">
      <c r="A71" s="1">
        <v>2012</v>
      </c>
      <c r="B71" s="1">
        <v>113</v>
      </c>
      <c r="C71" s="1">
        <v>1</v>
      </c>
      <c r="D71" s="1" t="s">
        <v>61</v>
      </c>
      <c r="E71" s="1" t="s">
        <v>1012</v>
      </c>
      <c r="F71" s="1" t="s">
        <v>980</v>
      </c>
      <c r="G71" s="1" t="s">
        <v>98</v>
      </c>
      <c r="H71" s="1" t="s">
        <v>99</v>
      </c>
      <c r="I71" s="1" t="s">
        <v>44</v>
      </c>
      <c r="J71" s="1">
        <v>10</v>
      </c>
      <c r="K71" s="1" t="s">
        <v>64</v>
      </c>
      <c r="L71" s="1" t="s">
        <v>34</v>
      </c>
      <c r="M71" s="1" t="s">
        <v>64</v>
      </c>
      <c r="N71" s="1" t="s">
        <v>63</v>
      </c>
      <c r="O71" s="1" t="s">
        <v>152</v>
      </c>
      <c r="P71" s="1">
        <v>5</v>
      </c>
      <c r="Q71" s="1">
        <f t="shared" si="1"/>
        <v>0</v>
      </c>
      <c r="R71" s="1" t="s">
        <v>173</v>
      </c>
    </row>
    <row r="72" spans="1:18" s="1" customFormat="1" x14ac:dyDescent="0.3">
      <c r="A72" s="1">
        <v>2012</v>
      </c>
      <c r="B72" s="1">
        <v>117</v>
      </c>
      <c r="C72" s="1">
        <v>1</v>
      </c>
      <c r="D72" s="1" t="s">
        <v>61</v>
      </c>
      <c r="E72" s="1" t="s">
        <v>1013</v>
      </c>
      <c r="F72" s="1" t="s">
        <v>743</v>
      </c>
      <c r="G72" s="1" t="s">
        <v>102</v>
      </c>
      <c r="H72" s="1" t="s">
        <v>103</v>
      </c>
      <c r="I72" s="1" t="s">
        <v>34</v>
      </c>
      <c r="J72" s="1">
        <v>12</v>
      </c>
      <c r="K72" s="1" t="s">
        <v>68</v>
      </c>
      <c r="L72" s="1" t="s">
        <v>34</v>
      </c>
      <c r="M72" s="1" t="s">
        <v>68</v>
      </c>
      <c r="N72" s="1" t="s">
        <v>69</v>
      </c>
      <c r="O72" s="1" t="s">
        <v>70</v>
      </c>
      <c r="P72" s="1">
        <v>326</v>
      </c>
      <c r="Q72" s="1">
        <f t="shared" si="1"/>
        <v>1</v>
      </c>
      <c r="R72" s="1" t="s">
        <v>173</v>
      </c>
    </row>
    <row r="73" spans="1:18" s="1" customFormat="1" x14ac:dyDescent="0.3">
      <c r="A73" s="1">
        <v>2012</v>
      </c>
      <c r="B73" s="1">
        <v>118</v>
      </c>
      <c r="C73" s="1">
        <v>1</v>
      </c>
      <c r="D73" s="1" t="s">
        <v>61</v>
      </c>
      <c r="E73" s="1" t="s">
        <v>476</v>
      </c>
      <c r="F73" s="1" t="s">
        <v>982</v>
      </c>
      <c r="G73" s="1" t="s">
        <v>171</v>
      </c>
      <c r="H73" s="1" t="s">
        <v>172</v>
      </c>
      <c r="I73" s="1" t="s">
        <v>44</v>
      </c>
      <c r="J73" s="1">
        <v>11</v>
      </c>
      <c r="K73" s="1" t="s">
        <v>33</v>
      </c>
      <c r="L73" s="1" t="s">
        <v>34</v>
      </c>
      <c r="M73" s="1" t="s">
        <v>172</v>
      </c>
      <c r="N73" s="1" t="s">
        <v>171</v>
      </c>
      <c r="O73" s="1" t="s">
        <v>199</v>
      </c>
      <c r="P73" s="1">
        <v>221</v>
      </c>
      <c r="Q73" s="1">
        <f t="shared" si="1"/>
        <v>1</v>
      </c>
      <c r="R73" s="1" t="s">
        <v>56</v>
      </c>
    </row>
    <row r="74" spans="1:18" s="1" customFormat="1" x14ac:dyDescent="0.3">
      <c r="A74" s="1">
        <v>2012</v>
      </c>
      <c r="B74" s="1">
        <v>121</v>
      </c>
      <c r="C74" s="1">
        <v>1</v>
      </c>
      <c r="D74" s="1" t="s">
        <v>61</v>
      </c>
      <c r="E74" s="1" t="s">
        <v>266</v>
      </c>
      <c r="F74" s="1" t="s">
        <v>795</v>
      </c>
      <c r="G74" s="1" t="s">
        <v>98</v>
      </c>
      <c r="H74" s="1" t="s">
        <v>99</v>
      </c>
      <c r="I74" s="1" t="s">
        <v>44</v>
      </c>
      <c r="J74" s="1">
        <v>1</v>
      </c>
      <c r="K74" s="1" t="s">
        <v>144</v>
      </c>
      <c r="L74" s="1" t="s">
        <v>34</v>
      </c>
      <c r="M74" s="1" t="s">
        <v>99</v>
      </c>
      <c r="N74" s="1" t="s">
        <v>209</v>
      </c>
      <c r="O74" s="1" t="s">
        <v>210</v>
      </c>
      <c r="P74" s="1">
        <v>2</v>
      </c>
      <c r="Q74" s="1">
        <f t="shared" si="1"/>
        <v>0</v>
      </c>
      <c r="R74" s="1" t="s">
        <v>56</v>
      </c>
    </row>
    <row r="75" spans="1:18" s="1" customFormat="1" x14ac:dyDescent="0.3">
      <c r="A75" s="1">
        <v>2012</v>
      </c>
      <c r="B75" s="1">
        <v>124</v>
      </c>
      <c r="C75" s="1">
        <v>1</v>
      </c>
      <c r="D75" s="1" t="s">
        <v>61</v>
      </c>
      <c r="E75" s="1" t="s">
        <v>1008</v>
      </c>
      <c r="F75" s="1" t="s">
        <v>985</v>
      </c>
      <c r="G75" s="1" t="s">
        <v>171</v>
      </c>
      <c r="H75" s="1" t="s">
        <v>172</v>
      </c>
      <c r="I75" s="1" t="s">
        <v>44</v>
      </c>
      <c r="J75" s="1">
        <v>7</v>
      </c>
      <c r="K75" s="1" t="s">
        <v>48</v>
      </c>
      <c r="L75" s="1" t="s">
        <v>34</v>
      </c>
      <c r="M75" s="1" t="s">
        <v>48</v>
      </c>
      <c r="N75" s="1" t="s">
        <v>47</v>
      </c>
      <c r="O75" s="1" t="s">
        <v>120</v>
      </c>
      <c r="P75" s="1">
        <v>153</v>
      </c>
      <c r="Q75" s="1">
        <f t="shared" si="1"/>
        <v>0</v>
      </c>
      <c r="R75" s="1" t="s">
        <v>173</v>
      </c>
    </row>
    <row r="76" spans="1:18" s="1" customFormat="1" x14ac:dyDescent="0.3">
      <c r="A76" s="1">
        <v>2012</v>
      </c>
      <c r="B76" s="1">
        <v>127</v>
      </c>
      <c r="C76" s="1">
        <v>1</v>
      </c>
      <c r="D76" s="1" t="s">
        <v>61</v>
      </c>
      <c r="E76" s="1" t="s">
        <v>1008</v>
      </c>
      <c r="F76" s="1" t="s">
        <v>720</v>
      </c>
      <c r="G76" s="1" t="s">
        <v>250</v>
      </c>
      <c r="H76" s="1" t="s">
        <v>251</v>
      </c>
      <c r="I76" s="1" t="s">
        <v>34</v>
      </c>
      <c r="J76" s="1">
        <v>3</v>
      </c>
      <c r="K76" s="1" t="s">
        <v>54</v>
      </c>
      <c r="L76" s="1" t="s">
        <v>34</v>
      </c>
      <c r="M76" s="1" t="s">
        <v>54</v>
      </c>
      <c r="N76" s="1" t="s">
        <v>53</v>
      </c>
      <c r="O76" s="1" t="s">
        <v>55</v>
      </c>
      <c r="P76" s="1">
        <v>216</v>
      </c>
      <c r="Q76" s="1">
        <f t="shared" si="1"/>
        <v>1</v>
      </c>
      <c r="R76" s="1" t="s">
        <v>173</v>
      </c>
    </row>
    <row r="77" spans="1:18" s="1" customFormat="1" x14ac:dyDescent="0.3">
      <c r="A77" s="1">
        <v>2012</v>
      </c>
      <c r="B77" s="1">
        <v>128</v>
      </c>
      <c r="C77" s="1">
        <v>2</v>
      </c>
      <c r="D77" s="1" t="s">
        <v>61</v>
      </c>
      <c r="E77" s="1" t="s">
        <v>1008</v>
      </c>
      <c r="F77" s="1" t="s">
        <v>720</v>
      </c>
      <c r="G77" s="1" t="s">
        <v>250</v>
      </c>
      <c r="H77" s="1" t="s">
        <v>251</v>
      </c>
      <c r="I77" s="1" t="s">
        <v>34</v>
      </c>
      <c r="J77" s="1">
        <v>4</v>
      </c>
      <c r="K77" s="1" t="s">
        <v>48</v>
      </c>
      <c r="L77" s="1" t="s">
        <v>34</v>
      </c>
      <c r="M77" s="1" t="s">
        <v>251</v>
      </c>
      <c r="N77" s="1" t="s">
        <v>250</v>
      </c>
      <c r="O77" s="1" t="s">
        <v>260</v>
      </c>
      <c r="P77" s="1">
        <v>2</v>
      </c>
      <c r="Q77" s="1">
        <f t="shared" si="1"/>
        <v>0</v>
      </c>
      <c r="R77" s="1" t="s">
        <v>56</v>
      </c>
    </row>
    <row r="78" spans="1:18" s="1" customFormat="1" x14ac:dyDescent="0.3">
      <c r="A78" s="1">
        <v>2012</v>
      </c>
      <c r="B78" s="1">
        <v>129</v>
      </c>
      <c r="C78" s="1">
        <v>1</v>
      </c>
      <c r="D78" s="1" t="s">
        <v>61</v>
      </c>
      <c r="E78" s="1" t="s">
        <v>412</v>
      </c>
      <c r="F78" s="1" t="s">
        <v>989</v>
      </c>
      <c r="G78" s="1" t="s">
        <v>98</v>
      </c>
      <c r="H78" s="1" t="s">
        <v>216</v>
      </c>
      <c r="I78" s="1" t="s">
        <v>44</v>
      </c>
      <c r="J78" s="1">
        <v>8</v>
      </c>
      <c r="K78" s="1" t="s">
        <v>184</v>
      </c>
      <c r="L78" s="1" t="s">
        <v>44</v>
      </c>
      <c r="M78" s="1" t="s">
        <v>184</v>
      </c>
      <c r="N78" s="1" t="s">
        <v>185</v>
      </c>
      <c r="O78" s="1" t="s">
        <v>186</v>
      </c>
      <c r="P78" s="1">
        <v>174</v>
      </c>
      <c r="Q78" s="1">
        <f t="shared" si="1"/>
        <v>0</v>
      </c>
      <c r="R78" s="1" t="s">
        <v>173</v>
      </c>
    </row>
    <row r="79" spans="1:18" s="1" customFormat="1" x14ac:dyDescent="0.3">
      <c r="A79" s="1">
        <v>2012</v>
      </c>
      <c r="B79" s="1">
        <v>130</v>
      </c>
      <c r="C79" s="1">
        <v>1</v>
      </c>
      <c r="D79" s="1" t="s">
        <v>61</v>
      </c>
      <c r="E79" s="1" t="s">
        <v>511</v>
      </c>
      <c r="F79" s="1" t="s">
        <v>724</v>
      </c>
      <c r="G79" s="1" t="s">
        <v>166</v>
      </c>
      <c r="H79" s="1" t="s">
        <v>167</v>
      </c>
      <c r="I79" s="1" t="s">
        <v>44</v>
      </c>
      <c r="J79" s="1">
        <v>12</v>
      </c>
      <c r="K79" s="1" t="s">
        <v>220</v>
      </c>
      <c r="L79" s="1" t="s">
        <v>34</v>
      </c>
      <c r="M79" s="1" t="s">
        <v>220</v>
      </c>
      <c r="N79" s="1" t="s">
        <v>219</v>
      </c>
      <c r="O79" s="1" t="s">
        <v>258</v>
      </c>
      <c r="P79" s="1">
        <v>184</v>
      </c>
      <c r="Q79" s="1">
        <f t="shared" si="1"/>
        <v>0</v>
      </c>
      <c r="R79" s="1" t="s">
        <v>173</v>
      </c>
    </row>
    <row r="80" spans="1:18" s="1" customFormat="1" x14ac:dyDescent="0.3">
      <c r="A80" s="1">
        <v>2012</v>
      </c>
      <c r="B80" s="1">
        <v>131</v>
      </c>
      <c r="C80" s="1">
        <v>1</v>
      </c>
      <c r="D80" s="1" t="s">
        <v>61</v>
      </c>
      <c r="E80" s="1" t="s">
        <v>297</v>
      </c>
      <c r="F80" s="1" t="s">
        <v>946</v>
      </c>
      <c r="G80" s="1" t="s">
        <v>250</v>
      </c>
      <c r="H80" s="1" t="s">
        <v>251</v>
      </c>
      <c r="I80" s="1" t="s">
        <v>34</v>
      </c>
      <c r="J80" s="1">
        <v>3</v>
      </c>
      <c r="K80" s="1" t="s">
        <v>54</v>
      </c>
      <c r="L80" s="1" t="s">
        <v>34</v>
      </c>
      <c r="M80" s="1" t="s">
        <v>54</v>
      </c>
      <c r="N80" s="1" t="s">
        <v>53</v>
      </c>
      <c r="O80" s="1" t="s">
        <v>55</v>
      </c>
      <c r="P80" s="1">
        <v>216</v>
      </c>
      <c r="Q80" s="1">
        <f t="shared" si="1"/>
        <v>1</v>
      </c>
      <c r="R80" s="1" t="s">
        <v>173</v>
      </c>
    </row>
    <row r="81" spans="1:18" s="1" customFormat="1" x14ac:dyDescent="0.3">
      <c r="A81" s="1">
        <v>2012</v>
      </c>
      <c r="B81" s="1">
        <v>132</v>
      </c>
      <c r="C81" s="1">
        <v>1</v>
      </c>
      <c r="D81" s="1" t="s">
        <v>61</v>
      </c>
      <c r="E81" s="1" t="s">
        <v>512</v>
      </c>
      <c r="F81" s="1" t="s">
        <v>990</v>
      </c>
      <c r="G81" s="1" t="s">
        <v>98</v>
      </c>
      <c r="H81" s="1" t="s">
        <v>99</v>
      </c>
      <c r="I81" s="1" t="s">
        <v>44</v>
      </c>
      <c r="J81" s="1">
        <v>12</v>
      </c>
      <c r="K81" s="1" t="s">
        <v>82</v>
      </c>
      <c r="L81" s="1" t="s">
        <v>44</v>
      </c>
      <c r="M81" s="1" t="s">
        <v>99</v>
      </c>
      <c r="N81" s="1" t="s">
        <v>209</v>
      </c>
      <c r="O81" s="1" t="s">
        <v>210</v>
      </c>
      <c r="P81" s="1">
        <v>2</v>
      </c>
      <c r="Q81" s="1">
        <f t="shared" si="1"/>
        <v>0</v>
      </c>
      <c r="R81" s="1" t="s">
        <v>56</v>
      </c>
    </row>
    <row r="82" spans="1:18" s="1" customFormat="1" x14ac:dyDescent="0.3">
      <c r="A82" s="1">
        <v>2012</v>
      </c>
      <c r="B82" s="1">
        <v>133</v>
      </c>
      <c r="C82" s="1">
        <v>1</v>
      </c>
      <c r="D82" s="1" t="s">
        <v>61</v>
      </c>
      <c r="E82" s="1" t="s">
        <v>327</v>
      </c>
      <c r="F82" s="1" t="s">
        <v>799</v>
      </c>
      <c r="G82" s="1" t="s">
        <v>250</v>
      </c>
      <c r="H82" s="1" t="s">
        <v>251</v>
      </c>
      <c r="I82" s="1" t="s">
        <v>34</v>
      </c>
      <c r="J82" s="1">
        <v>13</v>
      </c>
      <c r="K82" s="1" t="s">
        <v>144</v>
      </c>
      <c r="L82" s="1" t="s">
        <v>34</v>
      </c>
      <c r="M82" s="1" t="s">
        <v>144</v>
      </c>
      <c r="N82" s="1" t="s">
        <v>145</v>
      </c>
      <c r="O82" s="1" t="s">
        <v>146</v>
      </c>
      <c r="P82" s="1">
        <v>232</v>
      </c>
      <c r="Q82" s="1">
        <f t="shared" si="1"/>
        <v>1</v>
      </c>
      <c r="R82" s="1" t="s">
        <v>173</v>
      </c>
    </row>
    <row r="83" spans="1:18" s="1" customFormat="1" x14ac:dyDescent="0.3">
      <c r="A83" s="1">
        <v>2012</v>
      </c>
      <c r="B83" s="1">
        <v>134</v>
      </c>
      <c r="C83" s="1">
        <v>1</v>
      </c>
      <c r="D83" s="1" t="s">
        <v>61</v>
      </c>
      <c r="E83" s="1" t="s">
        <v>267</v>
      </c>
      <c r="F83" s="1" t="s">
        <v>991</v>
      </c>
      <c r="G83" s="1" t="s">
        <v>183</v>
      </c>
      <c r="H83" s="1" t="s">
        <v>184</v>
      </c>
      <c r="I83" s="1" t="s">
        <v>44</v>
      </c>
      <c r="J83" s="1">
        <v>1</v>
      </c>
      <c r="K83" s="1" t="s">
        <v>216</v>
      </c>
      <c r="L83" s="1" t="s">
        <v>44</v>
      </c>
      <c r="M83" s="1" t="s">
        <v>216</v>
      </c>
      <c r="N83" s="1" t="s">
        <v>209</v>
      </c>
      <c r="O83" s="1" t="s">
        <v>210</v>
      </c>
      <c r="P83" s="1">
        <v>2</v>
      </c>
      <c r="Q83" s="1">
        <f t="shared" si="1"/>
        <v>0</v>
      </c>
      <c r="R83" s="1" t="s">
        <v>173</v>
      </c>
    </row>
    <row r="84" spans="1:18" s="1" customFormat="1" x14ac:dyDescent="0.3">
      <c r="A84" s="1">
        <v>2012</v>
      </c>
      <c r="B84" s="1">
        <v>135</v>
      </c>
      <c r="C84" s="1">
        <v>1</v>
      </c>
      <c r="D84" s="1" t="s">
        <v>61</v>
      </c>
      <c r="E84" s="1" t="s">
        <v>543</v>
      </c>
      <c r="F84" s="1" t="s">
        <v>992</v>
      </c>
      <c r="G84" s="1" t="s">
        <v>250</v>
      </c>
      <c r="H84" s="1" t="s">
        <v>251</v>
      </c>
      <c r="I84" s="1" t="s">
        <v>34</v>
      </c>
      <c r="J84" s="1">
        <v>13</v>
      </c>
      <c r="K84" s="1" t="s">
        <v>144</v>
      </c>
      <c r="L84" s="1" t="s">
        <v>34</v>
      </c>
      <c r="M84" s="1" t="s">
        <v>144</v>
      </c>
      <c r="N84" s="1" t="s">
        <v>145</v>
      </c>
      <c r="O84" s="1" t="s">
        <v>146</v>
      </c>
      <c r="P84" s="1">
        <v>232</v>
      </c>
      <c r="Q84" s="1">
        <f t="shared" si="1"/>
        <v>1</v>
      </c>
      <c r="R84" s="1" t="s">
        <v>173</v>
      </c>
    </row>
    <row r="85" spans="1:18" s="1" customFormat="1" x14ac:dyDescent="0.3">
      <c r="A85" s="1">
        <v>2012</v>
      </c>
      <c r="B85" s="1">
        <v>136</v>
      </c>
      <c r="C85" s="1">
        <v>1</v>
      </c>
      <c r="D85" s="1" t="s">
        <v>61</v>
      </c>
      <c r="E85" s="1" t="s">
        <v>268</v>
      </c>
      <c r="F85" s="1" t="s">
        <v>993</v>
      </c>
      <c r="G85" s="1" t="s">
        <v>183</v>
      </c>
      <c r="H85" s="1" t="s">
        <v>184</v>
      </c>
      <c r="I85" s="1" t="s">
        <v>44</v>
      </c>
      <c r="J85" s="1">
        <v>15</v>
      </c>
      <c r="K85" s="1" t="s">
        <v>172</v>
      </c>
      <c r="L85" s="1" t="s">
        <v>44</v>
      </c>
      <c r="M85" s="1" t="s">
        <v>184</v>
      </c>
      <c r="N85" s="1" t="s">
        <v>185</v>
      </c>
      <c r="O85" s="1" t="s">
        <v>186</v>
      </c>
      <c r="P85" s="1">
        <v>174</v>
      </c>
      <c r="Q85" s="1">
        <f t="shared" si="1"/>
        <v>0</v>
      </c>
      <c r="R85" s="1" t="s">
        <v>56</v>
      </c>
    </row>
    <row r="86" spans="1:18" s="1" customFormat="1" x14ac:dyDescent="0.3">
      <c r="A86" s="1">
        <v>2012</v>
      </c>
      <c r="B86" s="1">
        <v>138</v>
      </c>
      <c r="C86" s="1">
        <v>1</v>
      </c>
      <c r="D86" s="1" t="s">
        <v>61</v>
      </c>
      <c r="E86" s="1" t="s">
        <v>601</v>
      </c>
      <c r="F86" s="1" t="s">
        <v>689</v>
      </c>
      <c r="G86" s="1" t="s">
        <v>89</v>
      </c>
      <c r="H86" s="1" t="s">
        <v>90</v>
      </c>
      <c r="I86" s="1" t="s">
        <v>44</v>
      </c>
      <c r="J86" s="1">
        <v>16</v>
      </c>
      <c r="K86" s="1" t="s">
        <v>87</v>
      </c>
      <c r="L86" s="1" t="s">
        <v>44</v>
      </c>
      <c r="M86" s="1" t="s">
        <v>90</v>
      </c>
      <c r="N86" s="1" t="s">
        <v>89</v>
      </c>
      <c r="O86" s="1" t="s">
        <v>232</v>
      </c>
      <c r="P86" s="1">
        <v>192</v>
      </c>
      <c r="Q86" s="1">
        <f t="shared" si="1"/>
        <v>0</v>
      </c>
      <c r="R86" s="1" t="s">
        <v>56</v>
      </c>
    </row>
    <row r="87" spans="1:18" s="1" customFormat="1" x14ac:dyDescent="0.3">
      <c r="A87" s="1">
        <v>2012</v>
      </c>
      <c r="B87" s="1">
        <v>141</v>
      </c>
      <c r="C87" s="1">
        <v>1</v>
      </c>
      <c r="D87" s="1" t="s">
        <v>61</v>
      </c>
      <c r="E87" s="1" t="s">
        <v>514</v>
      </c>
      <c r="F87" s="1" t="s">
        <v>994</v>
      </c>
      <c r="G87" s="1" t="s">
        <v>81</v>
      </c>
      <c r="H87" s="1" t="s">
        <v>82</v>
      </c>
      <c r="I87" s="1" t="s">
        <v>44</v>
      </c>
      <c r="J87" s="1">
        <v>12</v>
      </c>
      <c r="K87" s="1" t="s">
        <v>99</v>
      </c>
      <c r="L87" s="1" t="s">
        <v>44</v>
      </c>
      <c r="M87" s="1" t="s">
        <v>99</v>
      </c>
      <c r="N87" s="1" t="s">
        <v>209</v>
      </c>
      <c r="O87" s="1" t="s">
        <v>210</v>
      </c>
      <c r="P87" s="1">
        <v>2</v>
      </c>
      <c r="Q87" s="1">
        <f t="shared" si="1"/>
        <v>0</v>
      </c>
      <c r="R87" s="1" t="s">
        <v>173</v>
      </c>
    </row>
    <row r="88" spans="1:18" s="1" customFormat="1" x14ac:dyDescent="0.3">
      <c r="A88" s="1">
        <v>2012</v>
      </c>
      <c r="B88" s="1">
        <v>142</v>
      </c>
      <c r="C88" s="1">
        <v>1</v>
      </c>
      <c r="D88" s="1" t="s">
        <v>61</v>
      </c>
      <c r="E88" s="1" t="s">
        <v>134</v>
      </c>
      <c r="F88" s="1" t="s">
        <v>996</v>
      </c>
      <c r="G88" s="1" t="s">
        <v>248</v>
      </c>
      <c r="H88" s="1" t="s">
        <v>212</v>
      </c>
      <c r="I88" s="1" t="s">
        <v>44</v>
      </c>
      <c r="J88" s="1">
        <v>10</v>
      </c>
      <c r="K88" s="1" t="s">
        <v>103</v>
      </c>
      <c r="L88" s="1" t="s">
        <v>34</v>
      </c>
      <c r="M88" s="1" t="s">
        <v>212</v>
      </c>
      <c r="N88" s="1" t="s">
        <v>248</v>
      </c>
      <c r="O88" s="1" t="s">
        <v>301</v>
      </c>
      <c r="P88" s="1">
        <v>8</v>
      </c>
      <c r="Q88" s="1">
        <f t="shared" si="1"/>
        <v>0</v>
      </c>
      <c r="R88" s="1" t="s">
        <v>56</v>
      </c>
    </row>
    <row r="89" spans="1:18" s="1" customFormat="1" x14ac:dyDescent="0.3">
      <c r="A89" s="1">
        <v>2012</v>
      </c>
      <c r="B89" s="1">
        <v>144</v>
      </c>
      <c r="C89" s="1">
        <v>1</v>
      </c>
      <c r="D89" s="1" t="s">
        <v>61</v>
      </c>
      <c r="E89" s="1" t="s">
        <v>134</v>
      </c>
      <c r="F89" s="1" t="s">
        <v>179</v>
      </c>
      <c r="G89" s="1" t="s">
        <v>166</v>
      </c>
      <c r="H89" s="1" t="s">
        <v>167</v>
      </c>
      <c r="I89" s="1" t="s">
        <v>44</v>
      </c>
      <c r="J89" s="1">
        <v>12</v>
      </c>
      <c r="K89" s="1" t="s">
        <v>220</v>
      </c>
      <c r="L89" s="1" t="s">
        <v>34</v>
      </c>
      <c r="M89" s="1" t="s">
        <v>220</v>
      </c>
      <c r="N89" s="1" t="s">
        <v>219</v>
      </c>
      <c r="O89" s="1" t="s">
        <v>258</v>
      </c>
      <c r="P89" s="1">
        <v>184</v>
      </c>
      <c r="Q89" s="1">
        <f t="shared" si="1"/>
        <v>0</v>
      </c>
      <c r="R89" s="1" t="s">
        <v>173</v>
      </c>
    </row>
    <row r="90" spans="1:18" s="1" customFormat="1" x14ac:dyDescent="0.3">
      <c r="A90" s="1">
        <v>2012</v>
      </c>
      <c r="B90" s="1">
        <v>146</v>
      </c>
      <c r="C90" s="1">
        <v>1</v>
      </c>
      <c r="D90" s="1" t="s">
        <v>61</v>
      </c>
      <c r="E90" s="1" t="s">
        <v>380</v>
      </c>
      <c r="F90" s="1" t="s">
        <v>997</v>
      </c>
      <c r="G90" s="1" t="s">
        <v>115</v>
      </c>
      <c r="H90" s="1" t="s">
        <v>116</v>
      </c>
      <c r="I90" s="1" t="s">
        <v>34</v>
      </c>
      <c r="J90" s="1">
        <v>7</v>
      </c>
      <c r="K90" s="1" t="s">
        <v>220</v>
      </c>
      <c r="L90" s="1" t="s">
        <v>34</v>
      </c>
      <c r="M90" s="1" t="s">
        <v>220</v>
      </c>
      <c r="N90" s="1" t="s">
        <v>219</v>
      </c>
      <c r="O90" s="1" t="s">
        <v>258</v>
      </c>
      <c r="P90" s="1">
        <v>184</v>
      </c>
      <c r="Q90" s="1">
        <f t="shared" si="1"/>
        <v>0</v>
      </c>
      <c r="R90" s="1" t="s">
        <v>173</v>
      </c>
    </row>
    <row r="91" spans="1:18" s="1" customFormat="1" x14ac:dyDescent="0.3">
      <c r="A91" s="1">
        <v>2012</v>
      </c>
      <c r="B91" s="1">
        <v>147</v>
      </c>
      <c r="C91" s="1">
        <v>1</v>
      </c>
      <c r="D91" s="1" t="s">
        <v>61</v>
      </c>
      <c r="E91" s="1" t="s">
        <v>363</v>
      </c>
      <c r="F91" s="1" t="s">
        <v>744</v>
      </c>
      <c r="G91" s="1" t="s">
        <v>248</v>
      </c>
      <c r="H91" s="1" t="s">
        <v>212</v>
      </c>
      <c r="I91" s="1" t="s">
        <v>44</v>
      </c>
      <c r="J91" s="1">
        <v>6</v>
      </c>
      <c r="K91" s="1" t="s">
        <v>216</v>
      </c>
      <c r="L91" s="1" t="s">
        <v>44</v>
      </c>
      <c r="M91" s="1" t="s">
        <v>212</v>
      </c>
      <c r="N91" s="1" t="s">
        <v>248</v>
      </c>
      <c r="O91" s="1" t="s">
        <v>301</v>
      </c>
      <c r="P91" s="1">
        <v>8</v>
      </c>
      <c r="Q91" s="1">
        <f t="shared" si="1"/>
        <v>0</v>
      </c>
      <c r="R91" s="1" t="s">
        <v>56</v>
      </c>
    </row>
    <row r="92" spans="1:18" s="1" customFormat="1" x14ac:dyDescent="0.3">
      <c r="A92" s="1">
        <v>2012</v>
      </c>
      <c r="B92" s="1">
        <v>148</v>
      </c>
      <c r="C92" s="1">
        <v>1</v>
      </c>
      <c r="D92" s="1" t="s">
        <v>61</v>
      </c>
      <c r="E92" s="1" t="s">
        <v>381</v>
      </c>
      <c r="F92" s="1" t="s">
        <v>712</v>
      </c>
      <c r="G92" s="1" t="s">
        <v>86</v>
      </c>
      <c r="H92" s="1" t="s">
        <v>87</v>
      </c>
      <c r="I92" s="1" t="s">
        <v>44</v>
      </c>
      <c r="J92" s="1">
        <v>7</v>
      </c>
      <c r="K92" s="1" t="s">
        <v>144</v>
      </c>
      <c r="L92" s="1" t="s">
        <v>34</v>
      </c>
      <c r="M92" s="1" t="s">
        <v>144</v>
      </c>
      <c r="N92" s="1" t="s">
        <v>145</v>
      </c>
      <c r="O92" s="1" t="s">
        <v>146</v>
      </c>
      <c r="P92" s="1">
        <v>232</v>
      </c>
      <c r="Q92" s="1">
        <f t="shared" si="1"/>
        <v>1</v>
      </c>
      <c r="R92" s="1" t="s">
        <v>173</v>
      </c>
    </row>
    <row r="93" spans="1:18" s="1" customFormat="1" x14ac:dyDescent="0.3">
      <c r="A93" s="1">
        <v>2012</v>
      </c>
      <c r="B93" s="1">
        <v>149</v>
      </c>
      <c r="C93" s="1">
        <v>2</v>
      </c>
      <c r="D93" s="1" t="s">
        <v>61</v>
      </c>
      <c r="E93" s="1" t="s">
        <v>381</v>
      </c>
      <c r="F93" s="1" t="s">
        <v>712</v>
      </c>
      <c r="G93" s="1" t="s">
        <v>86</v>
      </c>
      <c r="H93" s="1" t="s">
        <v>87</v>
      </c>
      <c r="I93" s="1" t="s">
        <v>44</v>
      </c>
      <c r="J93" s="1">
        <v>16</v>
      </c>
      <c r="K93" s="1" t="s">
        <v>90</v>
      </c>
      <c r="L93" s="1" t="s">
        <v>44</v>
      </c>
      <c r="M93" s="1" t="s">
        <v>90</v>
      </c>
      <c r="N93" s="1" t="s">
        <v>89</v>
      </c>
      <c r="O93" s="1" t="s">
        <v>232</v>
      </c>
      <c r="P93" s="1">
        <v>192</v>
      </c>
      <c r="Q93" s="1">
        <f t="shared" si="1"/>
        <v>0</v>
      </c>
      <c r="R93" s="1" t="s">
        <v>173</v>
      </c>
    </row>
    <row r="94" spans="1:18" s="1" customFormat="1" x14ac:dyDescent="0.3">
      <c r="A94" s="1">
        <v>2012</v>
      </c>
      <c r="B94" s="1">
        <v>153</v>
      </c>
      <c r="C94" s="1">
        <v>1</v>
      </c>
      <c r="D94" s="1" t="s">
        <v>61</v>
      </c>
      <c r="E94" s="1" t="s">
        <v>478</v>
      </c>
      <c r="F94" s="1" t="s">
        <v>829</v>
      </c>
      <c r="G94" s="1" t="s">
        <v>122</v>
      </c>
      <c r="H94" s="1" t="s">
        <v>83</v>
      </c>
      <c r="I94" s="1" t="s">
        <v>34</v>
      </c>
      <c r="J94" s="1">
        <v>1</v>
      </c>
      <c r="K94" s="1" t="s">
        <v>95</v>
      </c>
      <c r="L94" s="1" t="s">
        <v>44</v>
      </c>
      <c r="M94" s="1" t="s">
        <v>95</v>
      </c>
      <c r="N94" s="1" t="s">
        <v>94</v>
      </c>
      <c r="O94" s="1" t="s">
        <v>176</v>
      </c>
      <c r="P94" s="1">
        <v>15</v>
      </c>
      <c r="Q94" s="1">
        <f t="shared" si="1"/>
        <v>0</v>
      </c>
      <c r="R94" s="1" t="s">
        <v>173</v>
      </c>
    </row>
    <row r="95" spans="1:18" s="1" customFormat="1" x14ac:dyDescent="0.3">
      <c r="A95" s="1">
        <v>2012</v>
      </c>
      <c r="B95" s="1">
        <v>154</v>
      </c>
      <c r="C95" s="1">
        <v>2</v>
      </c>
      <c r="D95" s="1" t="s">
        <v>61</v>
      </c>
      <c r="E95" s="1" t="s">
        <v>478</v>
      </c>
      <c r="F95" s="1" t="s">
        <v>829</v>
      </c>
      <c r="G95" s="1" t="s">
        <v>122</v>
      </c>
      <c r="H95" s="1" t="s">
        <v>83</v>
      </c>
      <c r="I95" s="1" t="s">
        <v>34</v>
      </c>
      <c r="J95" s="1">
        <v>5</v>
      </c>
      <c r="K95" s="1" t="s">
        <v>48</v>
      </c>
      <c r="L95" s="1" t="s">
        <v>34</v>
      </c>
      <c r="M95" s="1" t="s">
        <v>48</v>
      </c>
      <c r="N95" s="1" t="s">
        <v>47</v>
      </c>
      <c r="O95" s="1" t="s">
        <v>120</v>
      </c>
      <c r="P95" s="1">
        <v>153</v>
      </c>
      <c r="Q95" s="1">
        <f t="shared" si="1"/>
        <v>0</v>
      </c>
      <c r="R95" s="1" t="s">
        <v>173</v>
      </c>
    </row>
    <row r="96" spans="1:18" s="1" customFormat="1" x14ac:dyDescent="0.3">
      <c r="A96" s="1">
        <v>2012</v>
      </c>
      <c r="B96" s="1">
        <v>156</v>
      </c>
      <c r="C96" s="1">
        <v>1</v>
      </c>
      <c r="D96" s="1" t="s">
        <v>61</v>
      </c>
      <c r="E96" s="1" t="s">
        <v>519</v>
      </c>
      <c r="F96" s="1" t="s">
        <v>688</v>
      </c>
      <c r="G96" s="1" t="s">
        <v>248</v>
      </c>
      <c r="H96" s="1" t="s">
        <v>212</v>
      </c>
      <c r="I96" s="1" t="s">
        <v>44</v>
      </c>
      <c r="J96" s="1">
        <v>15</v>
      </c>
      <c r="K96" s="1" t="s">
        <v>82</v>
      </c>
      <c r="L96" s="1" t="s">
        <v>44</v>
      </c>
      <c r="M96" s="1" t="s">
        <v>82</v>
      </c>
      <c r="N96" s="1" t="s">
        <v>84</v>
      </c>
      <c r="O96" s="1" t="s">
        <v>85</v>
      </c>
      <c r="P96" s="1">
        <v>78</v>
      </c>
      <c r="Q96" s="1">
        <f t="shared" si="1"/>
        <v>0</v>
      </c>
      <c r="R96" s="1" t="s">
        <v>173</v>
      </c>
    </row>
    <row r="97" spans="1:19" s="1" customFormat="1" x14ac:dyDescent="0.3">
      <c r="A97" s="1">
        <v>2012</v>
      </c>
      <c r="B97" s="1">
        <v>158</v>
      </c>
      <c r="C97" s="1">
        <v>1</v>
      </c>
      <c r="D97" s="1" t="s">
        <v>61</v>
      </c>
      <c r="E97" s="1" t="s">
        <v>415</v>
      </c>
      <c r="F97" s="1" t="s">
        <v>1001</v>
      </c>
      <c r="G97" s="1" t="s">
        <v>86</v>
      </c>
      <c r="H97" s="1" t="s">
        <v>87</v>
      </c>
      <c r="I97" s="1" t="s">
        <v>44</v>
      </c>
      <c r="J97" s="1">
        <v>8</v>
      </c>
      <c r="K97" s="1" t="s">
        <v>54</v>
      </c>
      <c r="L97" s="1" t="s">
        <v>34</v>
      </c>
      <c r="M97" s="1" t="s">
        <v>87</v>
      </c>
      <c r="N97" s="1" t="s">
        <v>245</v>
      </c>
      <c r="O97" s="1" t="s">
        <v>246</v>
      </c>
      <c r="P97" s="1">
        <v>121</v>
      </c>
      <c r="Q97" s="1">
        <f t="shared" si="1"/>
        <v>0</v>
      </c>
      <c r="R97" s="1" t="s">
        <v>56</v>
      </c>
    </row>
    <row r="98" spans="1:19" s="1" customFormat="1" x14ac:dyDescent="0.3">
      <c r="A98" s="1">
        <v>2012</v>
      </c>
      <c r="B98" s="1">
        <v>159</v>
      </c>
      <c r="C98" s="1">
        <v>1</v>
      </c>
      <c r="D98" s="1" t="s">
        <v>61</v>
      </c>
      <c r="E98" s="1" t="s">
        <v>452</v>
      </c>
      <c r="F98" s="1" t="s">
        <v>781</v>
      </c>
      <c r="G98" s="1" t="s">
        <v>154</v>
      </c>
      <c r="H98" s="1" t="s">
        <v>155</v>
      </c>
      <c r="I98" s="1" t="s">
        <v>34</v>
      </c>
      <c r="J98" s="1">
        <v>10</v>
      </c>
      <c r="K98" s="1" t="s">
        <v>184</v>
      </c>
      <c r="L98" s="1" t="s">
        <v>44</v>
      </c>
      <c r="M98" s="1" t="s">
        <v>155</v>
      </c>
      <c r="N98" s="1" t="s">
        <v>154</v>
      </c>
      <c r="O98" s="1" t="s">
        <v>156</v>
      </c>
      <c r="P98" s="1">
        <v>3</v>
      </c>
      <c r="Q98" s="1">
        <f t="shared" si="1"/>
        <v>0</v>
      </c>
      <c r="R98" s="1" t="s">
        <v>56</v>
      </c>
    </row>
    <row r="99" spans="1:19" s="1" customFormat="1" x14ac:dyDescent="0.3">
      <c r="A99" s="1">
        <v>2012</v>
      </c>
      <c r="B99" s="1">
        <v>161</v>
      </c>
      <c r="C99" s="1">
        <v>1</v>
      </c>
      <c r="D99" s="1" t="s">
        <v>61</v>
      </c>
      <c r="E99" s="1" t="s">
        <v>522</v>
      </c>
      <c r="F99" s="1" t="s">
        <v>770</v>
      </c>
      <c r="G99" s="1" t="s">
        <v>137</v>
      </c>
      <c r="H99" s="1" t="s">
        <v>138</v>
      </c>
      <c r="I99" s="1" t="s">
        <v>44</v>
      </c>
      <c r="J99" s="1">
        <v>12</v>
      </c>
      <c r="K99" s="1" t="s">
        <v>33</v>
      </c>
      <c r="L99" s="1" t="s">
        <v>34</v>
      </c>
      <c r="M99" s="1" t="s">
        <v>138</v>
      </c>
      <c r="N99" s="1" t="s">
        <v>137</v>
      </c>
      <c r="O99" s="1" t="s">
        <v>139</v>
      </c>
      <c r="P99" s="1">
        <v>16</v>
      </c>
      <c r="Q99" s="1">
        <f t="shared" si="1"/>
        <v>0</v>
      </c>
      <c r="R99" s="1" t="s">
        <v>56</v>
      </c>
    </row>
    <row r="100" spans="1:19" s="1" customFormat="1" x14ac:dyDescent="0.3">
      <c r="A100" s="1">
        <v>2012</v>
      </c>
      <c r="B100" s="1">
        <v>163</v>
      </c>
      <c r="C100" s="1">
        <v>1</v>
      </c>
      <c r="D100" s="1" t="s">
        <v>61</v>
      </c>
      <c r="E100" s="1" t="s">
        <v>365</v>
      </c>
      <c r="F100" s="1" t="s">
        <v>769</v>
      </c>
      <c r="G100" s="1" t="s">
        <v>89</v>
      </c>
      <c r="H100" s="1" t="s">
        <v>90</v>
      </c>
      <c r="I100" s="1" t="s">
        <v>44</v>
      </c>
      <c r="J100" s="1">
        <v>12</v>
      </c>
      <c r="K100" s="1" t="s">
        <v>216</v>
      </c>
      <c r="L100" s="1" t="s">
        <v>44</v>
      </c>
      <c r="M100" s="1" t="s">
        <v>216</v>
      </c>
      <c r="N100" s="1" t="s">
        <v>209</v>
      </c>
      <c r="O100" s="1" t="s">
        <v>210</v>
      </c>
      <c r="P100" s="1">
        <v>2</v>
      </c>
      <c r="Q100" s="1">
        <f t="shared" si="1"/>
        <v>0</v>
      </c>
      <c r="R100" s="1" t="s">
        <v>173</v>
      </c>
    </row>
    <row r="101" spans="1:19" s="1" customFormat="1" x14ac:dyDescent="0.3">
      <c r="A101" s="1">
        <v>2012</v>
      </c>
      <c r="B101" s="1">
        <v>165</v>
      </c>
      <c r="C101" s="1">
        <v>1</v>
      </c>
      <c r="D101" s="1" t="s">
        <v>61</v>
      </c>
      <c r="E101" s="1" t="s">
        <v>606</v>
      </c>
      <c r="F101" s="1" t="s">
        <v>1003</v>
      </c>
      <c r="G101" s="1" t="s">
        <v>98</v>
      </c>
      <c r="H101" s="1" t="s">
        <v>99</v>
      </c>
      <c r="I101" s="1" t="s">
        <v>44</v>
      </c>
      <c r="J101" s="1">
        <v>16</v>
      </c>
      <c r="K101" s="1" t="s">
        <v>138</v>
      </c>
      <c r="L101" s="1" t="s">
        <v>44</v>
      </c>
      <c r="M101" s="1" t="s">
        <v>99</v>
      </c>
      <c r="N101" s="1" t="s">
        <v>209</v>
      </c>
      <c r="O101" s="1" t="s">
        <v>210</v>
      </c>
      <c r="P101" s="1">
        <v>2</v>
      </c>
      <c r="Q101" s="1">
        <f t="shared" si="1"/>
        <v>0</v>
      </c>
      <c r="R101" s="1" t="s">
        <v>56</v>
      </c>
    </row>
    <row r="102" spans="1:19" s="1" customFormat="1" x14ac:dyDescent="0.3">
      <c r="A102" s="1">
        <v>2012</v>
      </c>
      <c r="B102" s="1">
        <v>168</v>
      </c>
      <c r="C102" s="1">
        <v>1</v>
      </c>
      <c r="D102" s="1" t="s">
        <v>61</v>
      </c>
      <c r="E102" s="1" t="s">
        <v>417</v>
      </c>
      <c r="F102" s="1" t="s">
        <v>1004</v>
      </c>
      <c r="G102" s="1" t="s">
        <v>89</v>
      </c>
      <c r="H102" s="1" t="s">
        <v>90</v>
      </c>
      <c r="I102" s="1" t="s">
        <v>44</v>
      </c>
      <c r="J102" s="1">
        <v>8</v>
      </c>
      <c r="K102" s="1" t="s">
        <v>251</v>
      </c>
      <c r="L102" s="1" t="s">
        <v>34</v>
      </c>
      <c r="M102" s="1" t="s">
        <v>90</v>
      </c>
      <c r="N102" s="1" t="s">
        <v>89</v>
      </c>
      <c r="O102" s="1" t="s">
        <v>232</v>
      </c>
      <c r="P102" s="1">
        <v>192</v>
      </c>
      <c r="Q102" s="1">
        <f t="shared" si="1"/>
        <v>0</v>
      </c>
      <c r="R102" s="1" t="s">
        <v>56</v>
      </c>
    </row>
    <row r="103" spans="1:19" s="1" customFormat="1" x14ac:dyDescent="0.3">
      <c r="A103" s="1">
        <v>2012</v>
      </c>
      <c r="B103" s="1">
        <v>170</v>
      </c>
      <c r="C103" s="1">
        <v>1</v>
      </c>
      <c r="D103" s="1" t="s">
        <v>61</v>
      </c>
      <c r="E103" s="1" t="s">
        <v>282</v>
      </c>
      <c r="F103" s="1" t="s">
        <v>999</v>
      </c>
      <c r="G103" s="1" t="s">
        <v>63</v>
      </c>
      <c r="H103" s="1" t="s">
        <v>64</v>
      </c>
      <c r="I103" s="1" t="s">
        <v>34</v>
      </c>
      <c r="J103" s="1">
        <v>9</v>
      </c>
      <c r="K103" s="1" t="s">
        <v>167</v>
      </c>
      <c r="L103" s="1" t="s">
        <v>44</v>
      </c>
      <c r="M103" s="1" t="s">
        <v>64</v>
      </c>
      <c r="N103" s="1" t="s">
        <v>63</v>
      </c>
      <c r="O103" s="1" t="s">
        <v>152</v>
      </c>
      <c r="P103" s="1">
        <v>5</v>
      </c>
      <c r="Q103" s="1">
        <f t="shared" si="1"/>
        <v>0</v>
      </c>
      <c r="R103" s="1" t="s">
        <v>56</v>
      </c>
    </row>
    <row r="104" spans="1:19" s="1" customFormat="1" x14ac:dyDescent="0.3">
      <c r="A104" s="1">
        <v>2013</v>
      </c>
      <c r="B104" s="1">
        <v>172</v>
      </c>
      <c r="C104" s="1">
        <v>1</v>
      </c>
      <c r="D104" s="1" t="s">
        <v>61</v>
      </c>
      <c r="E104" s="1" t="s">
        <v>215</v>
      </c>
      <c r="F104" s="1" t="s">
        <v>698</v>
      </c>
      <c r="G104" s="1" t="s">
        <v>98</v>
      </c>
      <c r="H104" s="1" t="s">
        <v>99</v>
      </c>
      <c r="I104" s="1" t="s">
        <v>44</v>
      </c>
      <c r="J104" s="1">
        <v>9</v>
      </c>
      <c r="K104" s="1" t="s">
        <v>78</v>
      </c>
      <c r="L104" s="1" t="s">
        <v>44</v>
      </c>
      <c r="M104" s="1" t="s">
        <v>99</v>
      </c>
      <c r="N104" s="1" t="s">
        <v>209</v>
      </c>
      <c r="O104" s="1" t="s">
        <v>210</v>
      </c>
      <c r="P104" s="1">
        <v>2</v>
      </c>
      <c r="Q104" s="1">
        <f t="shared" si="1"/>
        <v>0</v>
      </c>
      <c r="R104" s="1" t="s">
        <v>56</v>
      </c>
    </row>
    <row r="105" spans="1:19" s="1" customFormat="1" x14ac:dyDescent="0.3">
      <c r="A105" s="1">
        <v>2013</v>
      </c>
      <c r="B105" s="1">
        <v>173</v>
      </c>
      <c r="C105" s="1">
        <v>1</v>
      </c>
      <c r="D105" s="1" t="s">
        <v>61</v>
      </c>
      <c r="E105" s="1" t="s">
        <v>348</v>
      </c>
      <c r="F105" s="1" t="s">
        <v>814</v>
      </c>
      <c r="G105" s="1" t="s">
        <v>81</v>
      </c>
      <c r="H105" s="1" t="s">
        <v>82</v>
      </c>
      <c r="I105" s="1" t="s">
        <v>44</v>
      </c>
      <c r="J105" s="1">
        <v>6</v>
      </c>
      <c r="K105" s="1" t="s">
        <v>78</v>
      </c>
      <c r="L105" s="1" t="s">
        <v>44</v>
      </c>
      <c r="M105" s="1" t="s">
        <v>82</v>
      </c>
      <c r="N105" s="1" t="s">
        <v>84</v>
      </c>
      <c r="O105" s="1" t="s">
        <v>85</v>
      </c>
      <c r="P105" s="1">
        <v>78</v>
      </c>
      <c r="Q105" s="1">
        <f t="shared" si="1"/>
        <v>0</v>
      </c>
      <c r="R105" s="1" t="s">
        <v>56</v>
      </c>
    </row>
    <row r="106" spans="1:19" s="1" customFormat="1" x14ac:dyDescent="0.3">
      <c r="A106" s="1">
        <v>2013</v>
      </c>
      <c r="B106" s="1">
        <v>174</v>
      </c>
      <c r="C106" s="1">
        <v>1</v>
      </c>
      <c r="D106" s="1" t="s">
        <v>61</v>
      </c>
      <c r="E106" s="1" t="s">
        <v>349</v>
      </c>
      <c r="F106" s="1" t="s">
        <v>548</v>
      </c>
      <c r="G106" s="1" t="s">
        <v>204</v>
      </c>
      <c r="H106" s="1" t="s">
        <v>193</v>
      </c>
      <c r="I106" s="1" t="s">
        <v>44</v>
      </c>
      <c r="J106" s="1">
        <v>6</v>
      </c>
      <c r="K106" s="1" t="s">
        <v>184</v>
      </c>
      <c r="L106" s="1" t="s">
        <v>44</v>
      </c>
      <c r="M106" s="1" t="s">
        <v>184</v>
      </c>
      <c r="N106" s="1" t="s">
        <v>185</v>
      </c>
      <c r="O106" s="1" t="s">
        <v>186</v>
      </c>
      <c r="P106" s="1">
        <v>174</v>
      </c>
      <c r="Q106" s="1">
        <f t="shared" si="1"/>
        <v>0</v>
      </c>
      <c r="R106" s="1" t="s">
        <v>173</v>
      </c>
    </row>
    <row r="107" spans="1:19" s="1" customFormat="1" x14ac:dyDescent="0.3">
      <c r="A107" s="1">
        <v>2013</v>
      </c>
      <c r="B107" s="1">
        <v>175</v>
      </c>
      <c r="C107" s="1">
        <v>1</v>
      </c>
      <c r="D107" s="1" t="s">
        <v>61</v>
      </c>
      <c r="E107" s="1" t="s">
        <v>240</v>
      </c>
      <c r="F107" s="1" t="s">
        <v>889</v>
      </c>
      <c r="G107" s="1" t="s">
        <v>98</v>
      </c>
      <c r="H107" s="1" t="s">
        <v>216</v>
      </c>
      <c r="I107" s="1" t="s">
        <v>44</v>
      </c>
      <c r="J107" s="1">
        <v>1</v>
      </c>
      <c r="K107" s="1" t="s">
        <v>184</v>
      </c>
      <c r="L107" s="1" t="s">
        <v>44</v>
      </c>
      <c r="M107" s="1" t="s">
        <v>184</v>
      </c>
      <c r="N107" s="1" t="s">
        <v>185</v>
      </c>
      <c r="O107" s="1" t="s">
        <v>186</v>
      </c>
      <c r="P107" s="1">
        <v>174</v>
      </c>
      <c r="Q107" s="1">
        <f t="shared" si="1"/>
        <v>0</v>
      </c>
      <c r="R107" s="1" t="s">
        <v>173</v>
      </c>
    </row>
    <row r="108" spans="1:19" s="1" customFormat="1" x14ac:dyDescent="0.3">
      <c r="A108" s="1">
        <v>2013</v>
      </c>
      <c r="B108" s="1">
        <v>178</v>
      </c>
      <c r="C108" s="1">
        <v>1</v>
      </c>
      <c r="D108" s="1" t="s">
        <v>61</v>
      </c>
      <c r="E108" s="1" t="s">
        <v>486</v>
      </c>
      <c r="F108" s="1" t="s">
        <v>818</v>
      </c>
      <c r="G108" s="1" t="s">
        <v>102</v>
      </c>
      <c r="H108" s="1" t="s">
        <v>103</v>
      </c>
      <c r="I108" s="1" t="s">
        <v>34</v>
      </c>
      <c r="J108" s="1">
        <v>12</v>
      </c>
      <c r="K108" s="1" t="s">
        <v>220</v>
      </c>
      <c r="L108" s="1" t="s">
        <v>34</v>
      </c>
      <c r="M108" s="1" t="s">
        <v>103</v>
      </c>
      <c r="N108" s="1" t="s">
        <v>255</v>
      </c>
      <c r="O108" s="1" t="s">
        <v>256</v>
      </c>
      <c r="P108" s="1">
        <v>142</v>
      </c>
      <c r="Q108" s="1">
        <f t="shared" si="1"/>
        <v>0</v>
      </c>
      <c r="R108" s="1" t="s">
        <v>56</v>
      </c>
      <c r="S108" s="1" t="s">
        <v>487</v>
      </c>
    </row>
    <row r="109" spans="1:19" s="1" customFormat="1" x14ac:dyDescent="0.3">
      <c r="A109" s="1">
        <v>2013</v>
      </c>
      <c r="B109" s="1">
        <v>179</v>
      </c>
      <c r="C109" s="1">
        <v>1</v>
      </c>
      <c r="D109" s="1" t="s">
        <v>61</v>
      </c>
      <c r="E109" s="1" t="s">
        <v>305</v>
      </c>
      <c r="F109" s="1" t="s">
        <v>892</v>
      </c>
      <c r="G109" s="1" t="s">
        <v>171</v>
      </c>
      <c r="H109" s="1" t="s">
        <v>172</v>
      </c>
      <c r="I109" s="1" t="s">
        <v>44</v>
      </c>
      <c r="J109" s="1">
        <v>13</v>
      </c>
      <c r="K109" s="1" t="s">
        <v>33</v>
      </c>
      <c r="L109" s="1" t="s">
        <v>34</v>
      </c>
      <c r="M109" s="1" t="s">
        <v>33</v>
      </c>
      <c r="N109" s="1" t="s">
        <v>32</v>
      </c>
      <c r="O109" s="1" t="s">
        <v>201</v>
      </c>
      <c r="P109" s="1">
        <v>3</v>
      </c>
      <c r="Q109" s="1">
        <f t="shared" si="1"/>
        <v>0</v>
      </c>
      <c r="R109" s="1" t="s">
        <v>173</v>
      </c>
    </row>
    <row r="110" spans="1:19" s="1" customFormat="1" x14ac:dyDescent="0.3">
      <c r="A110" s="1">
        <v>2013</v>
      </c>
      <c r="B110" s="1">
        <v>180</v>
      </c>
      <c r="C110" s="1">
        <v>1</v>
      </c>
      <c r="D110" s="1" t="s">
        <v>61</v>
      </c>
      <c r="E110" s="1" t="s">
        <v>241</v>
      </c>
      <c r="F110" s="1" t="s">
        <v>893</v>
      </c>
      <c r="G110" s="1" t="s">
        <v>115</v>
      </c>
      <c r="H110" s="1" t="s">
        <v>116</v>
      </c>
      <c r="I110" s="1" t="s">
        <v>34</v>
      </c>
      <c r="J110" s="1">
        <v>16</v>
      </c>
      <c r="K110" s="1" t="s">
        <v>216</v>
      </c>
      <c r="L110" s="1" t="s">
        <v>44</v>
      </c>
      <c r="M110" s="1" t="s">
        <v>116</v>
      </c>
      <c r="N110" s="1" t="s">
        <v>115</v>
      </c>
      <c r="O110" s="1" t="s">
        <v>118</v>
      </c>
      <c r="P110" s="1">
        <v>184</v>
      </c>
      <c r="Q110" s="1">
        <f t="shared" si="1"/>
        <v>0</v>
      </c>
      <c r="R110" s="1" t="s">
        <v>56</v>
      </c>
    </row>
    <row r="111" spans="1:19" s="1" customFormat="1" x14ac:dyDescent="0.3">
      <c r="A111" s="1">
        <v>2013</v>
      </c>
      <c r="B111" s="1">
        <v>181</v>
      </c>
      <c r="C111" s="1">
        <v>1</v>
      </c>
      <c r="D111" s="1" t="s">
        <v>61</v>
      </c>
      <c r="E111" s="1" t="s">
        <v>456</v>
      </c>
      <c r="F111" s="1" t="s">
        <v>708</v>
      </c>
      <c r="G111" s="1" t="s">
        <v>67</v>
      </c>
      <c r="H111" s="1" t="s">
        <v>68</v>
      </c>
      <c r="I111" s="1" t="s">
        <v>34</v>
      </c>
      <c r="J111" s="1">
        <v>11</v>
      </c>
      <c r="K111" s="1" t="s">
        <v>251</v>
      </c>
      <c r="L111" s="1" t="s">
        <v>34</v>
      </c>
      <c r="M111" s="1" t="s">
        <v>251</v>
      </c>
      <c r="N111" s="1" t="s">
        <v>250</v>
      </c>
      <c r="O111" s="1" t="s">
        <v>260</v>
      </c>
      <c r="P111" s="1">
        <v>2</v>
      </c>
      <c r="Q111" s="1">
        <f t="shared" si="1"/>
        <v>0</v>
      </c>
      <c r="R111" s="1" t="s">
        <v>173</v>
      </c>
    </row>
    <row r="112" spans="1:19" s="1" customFormat="1" x14ac:dyDescent="0.3">
      <c r="A112" s="1">
        <v>2013</v>
      </c>
      <c r="B112" s="1">
        <v>183</v>
      </c>
      <c r="C112" s="1">
        <v>1</v>
      </c>
      <c r="D112" s="1" t="s">
        <v>61</v>
      </c>
      <c r="E112" s="1" t="s">
        <v>366</v>
      </c>
      <c r="F112" s="1" t="s">
        <v>840</v>
      </c>
      <c r="G112" s="1" t="s">
        <v>161</v>
      </c>
      <c r="H112" s="1" t="s">
        <v>162</v>
      </c>
      <c r="I112" s="1" t="s">
        <v>34</v>
      </c>
      <c r="J112" s="1">
        <v>12</v>
      </c>
      <c r="K112" s="1" t="s">
        <v>82</v>
      </c>
      <c r="L112" s="1" t="s">
        <v>44</v>
      </c>
      <c r="M112" s="1" t="s">
        <v>82</v>
      </c>
      <c r="N112" s="1" t="s">
        <v>84</v>
      </c>
      <c r="O112" s="1" t="s">
        <v>85</v>
      </c>
      <c r="P112" s="1">
        <v>78</v>
      </c>
      <c r="Q112" s="1">
        <f t="shared" si="1"/>
        <v>0</v>
      </c>
      <c r="R112" s="1" t="s">
        <v>173</v>
      </c>
    </row>
    <row r="113" spans="1:19" s="1" customFormat="1" x14ac:dyDescent="0.3">
      <c r="A113" s="1">
        <v>2013</v>
      </c>
      <c r="B113" s="1">
        <v>184</v>
      </c>
      <c r="C113" s="1">
        <v>1</v>
      </c>
      <c r="D113" s="1" t="s">
        <v>61</v>
      </c>
      <c r="E113" s="1" t="s">
        <v>489</v>
      </c>
      <c r="F113" s="1" t="s">
        <v>729</v>
      </c>
      <c r="G113" s="1" t="s">
        <v>89</v>
      </c>
      <c r="H113" s="1" t="s">
        <v>90</v>
      </c>
      <c r="I113" s="1" t="s">
        <v>44</v>
      </c>
      <c r="J113" s="1">
        <v>12</v>
      </c>
      <c r="K113" s="1" t="s">
        <v>167</v>
      </c>
      <c r="L113" s="1" t="s">
        <v>44</v>
      </c>
      <c r="M113" s="1" t="s">
        <v>90</v>
      </c>
      <c r="N113" s="1" t="s">
        <v>89</v>
      </c>
      <c r="O113" s="1" t="s">
        <v>232</v>
      </c>
      <c r="P113" s="1">
        <v>192</v>
      </c>
      <c r="Q113" s="1">
        <f t="shared" si="1"/>
        <v>0</v>
      </c>
      <c r="R113" s="1" t="s">
        <v>56</v>
      </c>
    </row>
    <row r="114" spans="1:19" s="1" customFormat="1" x14ac:dyDescent="0.3">
      <c r="A114" s="1">
        <v>2013</v>
      </c>
      <c r="B114" s="1">
        <v>185</v>
      </c>
      <c r="C114" s="1">
        <v>1</v>
      </c>
      <c r="D114" s="1" t="s">
        <v>61</v>
      </c>
      <c r="E114" s="1" t="s">
        <v>581</v>
      </c>
      <c r="F114" s="1" t="s">
        <v>857</v>
      </c>
      <c r="G114" s="1" t="s">
        <v>42</v>
      </c>
      <c r="H114" s="1" t="s">
        <v>43</v>
      </c>
      <c r="I114" s="1" t="s">
        <v>44</v>
      </c>
      <c r="J114" s="1">
        <v>16</v>
      </c>
      <c r="K114" s="1" t="s">
        <v>54</v>
      </c>
      <c r="L114" s="1" t="s">
        <v>34</v>
      </c>
      <c r="M114" s="1" t="s">
        <v>43</v>
      </c>
      <c r="N114" s="1" t="s">
        <v>158</v>
      </c>
      <c r="O114" s="1" t="s">
        <v>159</v>
      </c>
      <c r="P114" s="1">
        <v>257</v>
      </c>
      <c r="Q114" s="1">
        <f t="shared" si="1"/>
        <v>1</v>
      </c>
      <c r="R114" s="1" t="s">
        <v>56</v>
      </c>
    </row>
    <row r="115" spans="1:19" s="1" customFormat="1" x14ac:dyDescent="0.3">
      <c r="A115" s="1">
        <v>2013</v>
      </c>
      <c r="B115" s="1">
        <v>186</v>
      </c>
      <c r="C115" s="1">
        <v>1</v>
      </c>
      <c r="D115" s="1" t="s">
        <v>61</v>
      </c>
      <c r="E115" s="1" t="s">
        <v>441</v>
      </c>
      <c r="F115" s="1" t="s">
        <v>894</v>
      </c>
      <c r="G115" s="1" t="s">
        <v>108</v>
      </c>
      <c r="H115" s="1" t="s">
        <v>109</v>
      </c>
      <c r="I115" s="1" t="s">
        <v>44</v>
      </c>
      <c r="J115" s="1">
        <v>10</v>
      </c>
      <c r="K115" s="1" t="s">
        <v>83</v>
      </c>
      <c r="L115" s="1" t="s">
        <v>34</v>
      </c>
      <c r="M115" s="1" t="s">
        <v>109</v>
      </c>
      <c r="N115" s="1" t="s">
        <v>108</v>
      </c>
      <c r="O115" s="1" t="s">
        <v>149</v>
      </c>
      <c r="P115" s="1">
        <v>11</v>
      </c>
      <c r="Q115" s="1">
        <f t="shared" si="1"/>
        <v>0</v>
      </c>
      <c r="R115" s="1" t="s">
        <v>56</v>
      </c>
    </row>
    <row r="116" spans="1:19" s="1" customFormat="1" x14ac:dyDescent="0.3">
      <c r="A116" s="1">
        <v>2013</v>
      </c>
      <c r="B116" s="1">
        <v>187</v>
      </c>
      <c r="C116" s="1">
        <v>1</v>
      </c>
      <c r="D116" s="1" t="s">
        <v>61</v>
      </c>
      <c r="E116" s="1" t="s">
        <v>567</v>
      </c>
      <c r="F116" s="1" t="s">
        <v>729</v>
      </c>
      <c r="G116" s="1" t="s">
        <v>154</v>
      </c>
      <c r="H116" s="1" t="s">
        <v>155</v>
      </c>
      <c r="I116" s="1" t="s">
        <v>34</v>
      </c>
      <c r="J116" s="1">
        <v>15</v>
      </c>
      <c r="K116" s="1" t="s">
        <v>167</v>
      </c>
      <c r="L116" s="1" t="s">
        <v>44</v>
      </c>
      <c r="M116" s="1" t="s">
        <v>167</v>
      </c>
      <c r="N116" s="1" t="s">
        <v>168</v>
      </c>
      <c r="O116" s="1" t="s">
        <v>169</v>
      </c>
      <c r="P116" s="1">
        <v>257</v>
      </c>
      <c r="Q116" s="1">
        <f t="shared" si="1"/>
        <v>1</v>
      </c>
      <c r="R116" s="1" t="s">
        <v>173</v>
      </c>
    </row>
    <row r="117" spans="1:19" s="1" customFormat="1" x14ac:dyDescent="0.3">
      <c r="A117" s="1">
        <v>2013</v>
      </c>
      <c r="B117" s="1">
        <v>188</v>
      </c>
      <c r="C117" s="1">
        <v>1</v>
      </c>
      <c r="D117" s="1" t="s">
        <v>61</v>
      </c>
      <c r="E117" s="1" t="s">
        <v>582</v>
      </c>
      <c r="F117" s="1" t="s">
        <v>803</v>
      </c>
      <c r="G117" s="1" t="s">
        <v>98</v>
      </c>
      <c r="H117" s="1" t="s">
        <v>216</v>
      </c>
      <c r="I117" s="1" t="s">
        <v>44</v>
      </c>
      <c r="J117" s="1">
        <v>16</v>
      </c>
      <c r="K117" s="1" t="s">
        <v>116</v>
      </c>
      <c r="L117" s="1" t="s">
        <v>34</v>
      </c>
      <c r="M117" s="1" t="s">
        <v>116</v>
      </c>
      <c r="N117" s="1" t="s">
        <v>115</v>
      </c>
      <c r="O117" s="1" t="s">
        <v>118</v>
      </c>
      <c r="P117" s="1">
        <v>184</v>
      </c>
      <c r="Q117" s="1">
        <f t="shared" si="1"/>
        <v>0</v>
      </c>
      <c r="R117" s="1" t="s">
        <v>173</v>
      </c>
    </row>
    <row r="118" spans="1:19" s="1" customFormat="1" x14ac:dyDescent="0.3">
      <c r="A118" s="1">
        <v>2013</v>
      </c>
      <c r="B118" s="1">
        <v>189</v>
      </c>
      <c r="C118" s="1">
        <v>1</v>
      </c>
      <c r="D118" s="1" t="s">
        <v>61</v>
      </c>
      <c r="E118" s="1" t="s">
        <v>421</v>
      </c>
      <c r="F118" s="1" t="s">
        <v>895</v>
      </c>
      <c r="G118" s="1" t="s">
        <v>63</v>
      </c>
      <c r="H118" s="1" t="s">
        <v>64</v>
      </c>
      <c r="I118" s="1" t="s">
        <v>34</v>
      </c>
      <c r="J118" s="1">
        <v>9</v>
      </c>
      <c r="K118" s="1" t="s">
        <v>109</v>
      </c>
      <c r="L118" s="1" t="s">
        <v>44</v>
      </c>
      <c r="M118" s="1" t="s">
        <v>64</v>
      </c>
      <c r="N118" s="1" t="s">
        <v>63</v>
      </c>
      <c r="O118" s="1" t="s">
        <v>152</v>
      </c>
      <c r="P118" s="1">
        <v>5</v>
      </c>
      <c r="Q118" s="1">
        <f t="shared" si="1"/>
        <v>0</v>
      </c>
      <c r="R118" s="1" t="s">
        <v>56</v>
      </c>
    </row>
    <row r="119" spans="1:19" s="1" customFormat="1" x14ac:dyDescent="0.3">
      <c r="A119" s="1">
        <v>2013</v>
      </c>
      <c r="B119" s="1">
        <v>190</v>
      </c>
      <c r="C119" s="1">
        <v>1</v>
      </c>
      <c r="D119" s="1" t="s">
        <v>61</v>
      </c>
      <c r="E119" s="1" t="s">
        <v>242</v>
      </c>
      <c r="F119" s="1" t="s">
        <v>844</v>
      </c>
      <c r="G119" s="1" t="s">
        <v>47</v>
      </c>
      <c r="H119" s="1" t="s">
        <v>48</v>
      </c>
      <c r="I119" s="1" t="s">
        <v>34</v>
      </c>
      <c r="J119" s="1">
        <v>16</v>
      </c>
      <c r="K119" s="1" t="s">
        <v>167</v>
      </c>
      <c r="L119" s="1" t="s">
        <v>44</v>
      </c>
      <c r="M119" s="1" t="s">
        <v>48</v>
      </c>
      <c r="N119" s="1" t="s">
        <v>47</v>
      </c>
      <c r="O119" s="1" t="s">
        <v>120</v>
      </c>
      <c r="P119" s="1">
        <v>153</v>
      </c>
      <c r="Q119" s="1">
        <f t="shared" si="1"/>
        <v>0</v>
      </c>
      <c r="R119" s="1" t="s">
        <v>56</v>
      </c>
    </row>
    <row r="120" spans="1:19" s="1" customFormat="1" x14ac:dyDescent="0.3">
      <c r="A120" s="1">
        <v>2013</v>
      </c>
      <c r="B120" s="1">
        <v>191</v>
      </c>
      <c r="C120" s="1">
        <v>1</v>
      </c>
      <c r="D120" s="1" t="s">
        <v>61</v>
      </c>
      <c r="E120" s="1" t="s">
        <v>284</v>
      </c>
      <c r="F120" s="1" t="s">
        <v>896</v>
      </c>
      <c r="G120" s="1" t="s">
        <v>250</v>
      </c>
      <c r="H120" s="1" t="s">
        <v>251</v>
      </c>
      <c r="I120" s="1" t="s">
        <v>34</v>
      </c>
      <c r="J120" s="1">
        <v>3</v>
      </c>
      <c r="K120" s="1" t="s">
        <v>64</v>
      </c>
      <c r="L120" s="1" t="s">
        <v>34</v>
      </c>
      <c r="M120" s="1" t="s">
        <v>64</v>
      </c>
      <c r="N120" s="1" t="s">
        <v>63</v>
      </c>
      <c r="O120" s="1" t="s">
        <v>152</v>
      </c>
      <c r="P120" s="1">
        <v>5</v>
      </c>
      <c r="Q120" s="1">
        <f t="shared" si="1"/>
        <v>0</v>
      </c>
      <c r="R120" s="1" t="s">
        <v>173</v>
      </c>
    </row>
    <row r="121" spans="1:19" s="1" customFormat="1" x14ac:dyDescent="0.3">
      <c r="A121" s="1">
        <v>2013</v>
      </c>
      <c r="B121" s="1">
        <v>192</v>
      </c>
      <c r="C121" s="1">
        <v>2</v>
      </c>
      <c r="D121" s="1" t="s">
        <v>61</v>
      </c>
      <c r="E121" s="1" t="s">
        <v>284</v>
      </c>
      <c r="F121" s="1" t="s">
        <v>896</v>
      </c>
      <c r="G121" s="1" t="s">
        <v>250</v>
      </c>
      <c r="H121" s="1" t="s">
        <v>251</v>
      </c>
      <c r="I121" s="1" t="s">
        <v>34</v>
      </c>
      <c r="J121" s="1">
        <v>10</v>
      </c>
      <c r="K121" s="1" t="s">
        <v>87</v>
      </c>
      <c r="L121" s="1" t="s">
        <v>44</v>
      </c>
      <c r="M121" s="1" t="s">
        <v>87</v>
      </c>
      <c r="N121" s="1" t="s">
        <v>245</v>
      </c>
      <c r="O121" s="1" t="s">
        <v>246</v>
      </c>
      <c r="P121" s="1">
        <v>121</v>
      </c>
      <c r="Q121" s="1">
        <f t="shared" si="1"/>
        <v>0</v>
      </c>
      <c r="R121" s="1" t="s">
        <v>173</v>
      </c>
    </row>
    <row r="122" spans="1:19" s="1" customFormat="1" x14ac:dyDescent="0.3">
      <c r="A122" s="1">
        <v>2013</v>
      </c>
      <c r="B122" s="1">
        <v>193</v>
      </c>
      <c r="C122" s="1">
        <v>1</v>
      </c>
      <c r="D122" s="1" t="s">
        <v>61</v>
      </c>
      <c r="E122" s="1" t="s">
        <v>395</v>
      </c>
      <c r="F122" s="1" t="s">
        <v>794</v>
      </c>
      <c r="G122" s="1" t="s">
        <v>127</v>
      </c>
      <c r="H122" s="1" t="s">
        <v>128</v>
      </c>
      <c r="I122" s="1" t="s">
        <v>44</v>
      </c>
      <c r="J122" s="1">
        <v>15</v>
      </c>
      <c r="K122" s="1" t="s">
        <v>220</v>
      </c>
      <c r="L122" s="1" t="s">
        <v>34</v>
      </c>
      <c r="M122" s="1" t="s">
        <v>128</v>
      </c>
      <c r="N122" s="1" t="s">
        <v>127</v>
      </c>
      <c r="O122" s="1" t="s">
        <v>129</v>
      </c>
      <c r="P122" s="1">
        <v>177</v>
      </c>
      <c r="Q122" s="1">
        <f t="shared" si="1"/>
        <v>0</v>
      </c>
      <c r="R122" s="1" t="s">
        <v>56</v>
      </c>
    </row>
    <row r="123" spans="1:19" s="1" customFormat="1" x14ac:dyDescent="0.3">
      <c r="A123" s="1">
        <v>2013</v>
      </c>
      <c r="B123" s="1">
        <v>194</v>
      </c>
      <c r="C123" s="1">
        <v>1</v>
      </c>
      <c r="D123" s="1" t="s">
        <v>61</v>
      </c>
      <c r="E123" s="1" t="s">
        <v>491</v>
      </c>
      <c r="F123" s="1" t="s">
        <v>733</v>
      </c>
      <c r="G123" s="1" t="s">
        <v>127</v>
      </c>
      <c r="H123" s="1" t="s">
        <v>128</v>
      </c>
      <c r="I123" s="1" t="s">
        <v>44</v>
      </c>
      <c r="J123" s="1">
        <v>12</v>
      </c>
      <c r="K123" s="1" t="s">
        <v>172</v>
      </c>
      <c r="L123" s="1" t="s">
        <v>44</v>
      </c>
      <c r="M123" s="1" t="s">
        <v>128</v>
      </c>
      <c r="N123" s="1" t="s">
        <v>127</v>
      </c>
      <c r="O123" s="1" t="s">
        <v>129</v>
      </c>
      <c r="P123" s="1">
        <v>177</v>
      </c>
      <c r="Q123" s="1">
        <f t="shared" si="1"/>
        <v>0</v>
      </c>
      <c r="R123" s="1" t="s">
        <v>56</v>
      </c>
    </row>
    <row r="124" spans="1:19" s="1" customFormat="1" x14ac:dyDescent="0.3">
      <c r="A124" s="1">
        <v>2013</v>
      </c>
      <c r="B124" s="1">
        <v>195</v>
      </c>
      <c r="C124" s="1">
        <v>1</v>
      </c>
      <c r="D124" s="1" t="s">
        <v>61</v>
      </c>
      <c r="E124" s="1" t="s">
        <v>368</v>
      </c>
      <c r="F124" s="1" t="s">
        <v>756</v>
      </c>
      <c r="G124" s="1" t="s">
        <v>166</v>
      </c>
      <c r="H124" s="1" t="s">
        <v>167</v>
      </c>
      <c r="I124" s="1" t="s">
        <v>44</v>
      </c>
      <c r="J124" s="1">
        <v>14</v>
      </c>
      <c r="K124" s="1" t="s">
        <v>33</v>
      </c>
      <c r="L124" s="1" t="s">
        <v>34</v>
      </c>
      <c r="M124" s="1" t="s">
        <v>33</v>
      </c>
      <c r="N124" s="1" t="s">
        <v>32</v>
      </c>
      <c r="O124" s="1" t="s">
        <v>201</v>
      </c>
      <c r="P124" s="1">
        <v>3</v>
      </c>
      <c r="Q124" s="1">
        <f t="shared" si="1"/>
        <v>0</v>
      </c>
      <c r="R124" s="1" t="s">
        <v>173</v>
      </c>
    </row>
    <row r="125" spans="1:19" s="1" customFormat="1" x14ac:dyDescent="0.3">
      <c r="A125" s="1">
        <v>2013</v>
      </c>
      <c r="B125" s="1">
        <v>196</v>
      </c>
      <c r="C125" s="1">
        <v>1</v>
      </c>
      <c r="D125" s="1" t="s">
        <v>61</v>
      </c>
      <c r="E125" s="1" t="s">
        <v>422</v>
      </c>
      <c r="F125" s="1" t="s">
        <v>897</v>
      </c>
      <c r="G125" s="1" t="s">
        <v>122</v>
      </c>
      <c r="H125" s="1" t="s">
        <v>83</v>
      </c>
      <c r="I125" s="1" t="s">
        <v>34</v>
      </c>
      <c r="J125" s="1">
        <v>9</v>
      </c>
      <c r="K125" s="1" t="s">
        <v>48</v>
      </c>
      <c r="L125" s="1" t="s">
        <v>34</v>
      </c>
      <c r="M125" s="1" t="s">
        <v>83</v>
      </c>
      <c r="N125" s="1" t="s">
        <v>123</v>
      </c>
      <c r="O125" s="1" t="s">
        <v>124</v>
      </c>
      <c r="P125" s="1">
        <v>3</v>
      </c>
      <c r="Q125" s="1">
        <f t="shared" si="1"/>
        <v>0</v>
      </c>
      <c r="R125" s="1" t="s">
        <v>56</v>
      </c>
    </row>
    <row r="126" spans="1:19" s="1" customFormat="1" x14ac:dyDescent="0.3">
      <c r="A126" s="1">
        <v>2013</v>
      </c>
      <c r="B126" s="1">
        <v>197</v>
      </c>
      <c r="C126" s="1">
        <v>1</v>
      </c>
      <c r="D126" s="1" t="s">
        <v>61</v>
      </c>
      <c r="E126" s="1" t="s">
        <v>244</v>
      </c>
      <c r="F126" s="1" t="s">
        <v>845</v>
      </c>
      <c r="G126" s="1" t="s">
        <v>81</v>
      </c>
      <c r="H126" s="1" t="s">
        <v>82</v>
      </c>
      <c r="I126" s="1" t="s">
        <v>44</v>
      </c>
      <c r="J126" s="1">
        <v>6</v>
      </c>
      <c r="K126" s="1" t="s">
        <v>78</v>
      </c>
      <c r="L126" s="1" t="s">
        <v>44</v>
      </c>
      <c r="M126" s="1" t="s">
        <v>82</v>
      </c>
      <c r="N126" s="1" t="s">
        <v>84</v>
      </c>
      <c r="O126" s="1" t="s">
        <v>85</v>
      </c>
      <c r="P126" s="1">
        <v>78</v>
      </c>
      <c r="Q126" s="1">
        <f t="shared" si="1"/>
        <v>0</v>
      </c>
      <c r="R126" s="1" t="s">
        <v>56</v>
      </c>
    </row>
    <row r="127" spans="1:19" s="1" customFormat="1" x14ac:dyDescent="0.3">
      <c r="A127" s="1">
        <v>2013</v>
      </c>
      <c r="B127" s="1">
        <v>198</v>
      </c>
      <c r="C127" s="1">
        <v>1</v>
      </c>
      <c r="D127" s="1" t="s">
        <v>61</v>
      </c>
      <c r="E127" s="1" t="s">
        <v>307</v>
      </c>
      <c r="F127" s="1" t="s">
        <v>833</v>
      </c>
      <c r="G127" s="1" t="s">
        <v>102</v>
      </c>
      <c r="H127" s="1" t="s">
        <v>103</v>
      </c>
      <c r="I127" s="1" t="s">
        <v>34</v>
      </c>
      <c r="J127" s="1">
        <v>4</v>
      </c>
      <c r="K127" s="1" t="s">
        <v>212</v>
      </c>
      <c r="L127" s="1" t="s">
        <v>44</v>
      </c>
      <c r="M127" s="1" t="s">
        <v>103</v>
      </c>
      <c r="N127" s="1" t="s">
        <v>255</v>
      </c>
      <c r="O127" s="1" t="s">
        <v>256</v>
      </c>
      <c r="P127" s="1">
        <v>142</v>
      </c>
      <c r="Q127" s="1">
        <f t="shared" si="1"/>
        <v>0</v>
      </c>
      <c r="R127" s="1" t="s">
        <v>56</v>
      </c>
      <c r="S127" s="1" t="s">
        <v>308</v>
      </c>
    </row>
    <row r="128" spans="1:19" s="1" customFormat="1" x14ac:dyDescent="0.3">
      <c r="A128" s="1">
        <v>2013</v>
      </c>
      <c r="B128" s="1">
        <v>199</v>
      </c>
      <c r="C128" s="1">
        <v>1</v>
      </c>
      <c r="D128" s="1" t="s">
        <v>61</v>
      </c>
      <c r="E128" s="1" t="s">
        <v>286</v>
      </c>
      <c r="F128" s="1" t="s">
        <v>711</v>
      </c>
      <c r="G128" s="1" t="s">
        <v>98</v>
      </c>
      <c r="H128" s="1" t="s">
        <v>99</v>
      </c>
      <c r="I128" s="1" t="s">
        <v>44</v>
      </c>
      <c r="J128" s="1">
        <v>8</v>
      </c>
      <c r="K128" s="1" t="s">
        <v>48</v>
      </c>
      <c r="L128" s="1" t="s">
        <v>34</v>
      </c>
      <c r="M128" s="1" t="s">
        <v>48</v>
      </c>
      <c r="N128" s="1" t="s">
        <v>47</v>
      </c>
      <c r="O128" s="1" t="s">
        <v>120</v>
      </c>
      <c r="P128" s="1">
        <v>153</v>
      </c>
      <c r="Q128" s="1">
        <f t="shared" si="1"/>
        <v>0</v>
      </c>
      <c r="R128" s="1" t="s">
        <v>173</v>
      </c>
    </row>
    <row r="129" spans="1:19" s="1" customFormat="1" x14ac:dyDescent="0.3">
      <c r="A129" s="1">
        <v>2013</v>
      </c>
      <c r="B129" s="1">
        <v>200</v>
      </c>
      <c r="C129" s="1">
        <v>1</v>
      </c>
      <c r="D129" s="1" t="s">
        <v>61</v>
      </c>
      <c r="E129" s="1" t="s">
        <v>310</v>
      </c>
      <c r="F129" s="1" t="s">
        <v>746</v>
      </c>
      <c r="G129" s="1" t="s">
        <v>94</v>
      </c>
      <c r="H129" s="1" t="s">
        <v>95</v>
      </c>
      <c r="I129" s="1" t="s">
        <v>44</v>
      </c>
      <c r="J129" s="1">
        <v>4</v>
      </c>
      <c r="K129" s="1" t="s">
        <v>64</v>
      </c>
      <c r="L129" s="1" t="s">
        <v>34</v>
      </c>
      <c r="M129" s="1" t="s">
        <v>95</v>
      </c>
      <c r="N129" s="1" t="s">
        <v>94</v>
      </c>
      <c r="O129" s="1" t="s">
        <v>176</v>
      </c>
      <c r="P129" s="1">
        <v>15</v>
      </c>
      <c r="Q129" s="1">
        <f t="shared" si="1"/>
        <v>0</v>
      </c>
      <c r="R129" s="1" t="s">
        <v>56</v>
      </c>
    </row>
    <row r="130" spans="1:19" s="1" customFormat="1" x14ac:dyDescent="0.3">
      <c r="A130" s="1">
        <v>2013</v>
      </c>
      <c r="B130" s="1">
        <v>201</v>
      </c>
      <c r="C130" s="1">
        <v>1</v>
      </c>
      <c r="D130" s="1" t="s">
        <v>61</v>
      </c>
      <c r="E130" s="1" t="s">
        <v>586</v>
      </c>
      <c r="F130" s="1" t="s">
        <v>898</v>
      </c>
      <c r="G130" s="1" t="s">
        <v>248</v>
      </c>
      <c r="H130" s="1" t="s">
        <v>212</v>
      </c>
      <c r="I130" s="1" t="s">
        <v>44</v>
      </c>
      <c r="J130" s="1">
        <v>10</v>
      </c>
      <c r="K130" s="1" t="s">
        <v>72</v>
      </c>
      <c r="L130" s="1" t="s">
        <v>34</v>
      </c>
      <c r="M130" s="1" t="s">
        <v>212</v>
      </c>
      <c r="N130" s="1" t="s">
        <v>248</v>
      </c>
      <c r="O130" s="1" t="s">
        <v>301</v>
      </c>
      <c r="P130" s="1">
        <v>8</v>
      </c>
      <c r="Q130" s="1">
        <f t="shared" ref="Q130:Q193" si="2">IF(P130&lt;196.3,0,1)</f>
        <v>0</v>
      </c>
      <c r="R130" s="1" t="s">
        <v>56</v>
      </c>
    </row>
    <row r="131" spans="1:19" s="1" customFormat="1" x14ac:dyDescent="0.3">
      <c r="A131" s="1">
        <v>2013</v>
      </c>
      <c r="B131" s="1">
        <v>202</v>
      </c>
      <c r="C131" s="1">
        <v>1</v>
      </c>
      <c r="D131" s="1" t="s">
        <v>61</v>
      </c>
      <c r="E131" s="1" t="s">
        <v>549</v>
      </c>
      <c r="F131" s="1" t="s">
        <v>478</v>
      </c>
      <c r="G131" s="1" t="s">
        <v>196</v>
      </c>
      <c r="H131" s="1" t="s">
        <v>195</v>
      </c>
      <c r="I131" s="1" t="s">
        <v>34</v>
      </c>
      <c r="J131" s="1">
        <v>14</v>
      </c>
      <c r="K131" s="1" t="s">
        <v>90</v>
      </c>
      <c r="L131" s="1" t="s">
        <v>44</v>
      </c>
      <c r="M131" s="1" t="s">
        <v>90</v>
      </c>
      <c r="N131" s="1" t="s">
        <v>89</v>
      </c>
      <c r="O131" s="1" t="s">
        <v>232</v>
      </c>
      <c r="P131" s="1">
        <v>192</v>
      </c>
      <c r="Q131" s="1">
        <f t="shared" si="2"/>
        <v>0</v>
      </c>
      <c r="R131" s="1" t="s">
        <v>173</v>
      </c>
    </row>
    <row r="132" spans="1:19" s="1" customFormat="1" x14ac:dyDescent="0.3">
      <c r="A132" s="1">
        <v>2013</v>
      </c>
      <c r="B132" s="1">
        <v>203</v>
      </c>
      <c r="C132" s="1">
        <v>1</v>
      </c>
      <c r="D132" s="1" t="s">
        <v>61</v>
      </c>
      <c r="E132" s="1" t="s">
        <v>369</v>
      </c>
      <c r="F132" s="1" t="s">
        <v>325</v>
      </c>
      <c r="G132" s="1" t="s">
        <v>204</v>
      </c>
      <c r="H132" s="1" t="s">
        <v>193</v>
      </c>
      <c r="I132" s="1" t="s">
        <v>44</v>
      </c>
      <c r="J132" s="1">
        <v>7</v>
      </c>
      <c r="K132" s="1" t="s">
        <v>220</v>
      </c>
      <c r="L132" s="1" t="s">
        <v>34</v>
      </c>
      <c r="M132" s="1" t="s">
        <v>193</v>
      </c>
      <c r="N132" s="1" t="s">
        <v>205</v>
      </c>
      <c r="O132" s="1" t="s">
        <v>206</v>
      </c>
      <c r="P132" s="1">
        <v>60</v>
      </c>
      <c r="Q132" s="1">
        <f t="shared" si="2"/>
        <v>0</v>
      </c>
      <c r="R132" s="1" t="s">
        <v>56</v>
      </c>
    </row>
    <row r="133" spans="1:19" s="1" customFormat="1" x14ac:dyDescent="0.3">
      <c r="A133" s="1">
        <v>2013</v>
      </c>
      <c r="B133" s="1">
        <v>204</v>
      </c>
      <c r="C133" s="1">
        <v>2</v>
      </c>
      <c r="D133" s="1" t="s">
        <v>61</v>
      </c>
      <c r="E133" s="1" t="s">
        <v>369</v>
      </c>
      <c r="F133" s="1" t="s">
        <v>325</v>
      </c>
      <c r="G133" s="1" t="s">
        <v>204</v>
      </c>
      <c r="H133" s="1" t="s">
        <v>193</v>
      </c>
      <c r="I133" s="1" t="s">
        <v>44</v>
      </c>
      <c r="J133" s="1">
        <v>13</v>
      </c>
      <c r="K133" s="1" t="s">
        <v>216</v>
      </c>
      <c r="L133" s="1" t="s">
        <v>44</v>
      </c>
      <c r="M133" s="1" t="s">
        <v>193</v>
      </c>
      <c r="N133" s="1" t="s">
        <v>205</v>
      </c>
      <c r="O133" s="1" t="s">
        <v>206</v>
      </c>
      <c r="P133" s="1">
        <v>60</v>
      </c>
      <c r="Q133" s="1">
        <f t="shared" si="2"/>
        <v>0</v>
      </c>
      <c r="R133" s="1" t="s">
        <v>56</v>
      </c>
    </row>
    <row r="134" spans="1:19" s="1" customFormat="1" x14ac:dyDescent="0.3">
      <c r="A134" s="1">
        <v>2013</v>
      </c>
      <c r="B134" s="1">
        <v>206</v>
      </c>
      <c r="C134" s="1">
        <v>2</v>
      </c>
      <c r="D134" s="1" t="s">
        <v>61</v>
      </c>
      <c r="E134" s="1" t="s">
        <v>287</v>
      </c>
      <c r="F134" s="1" t="s">
        <v>813</v>
      </c>
      <c r="G134" s="1" t="s">
        <v>47</v>
      </c>
      <c r="H134" s="1" t="s">
        <v>48</v>
      </c>
      <c r="I134" s="1" t="s">
        <v>34</v>
      </c>
      <c r="J134" s="1">
        <v>15</v>
      </c>
      <c r="K134" s="1" t="s">
        <v>172</v>
      </c>
      <c r="L134" s="1" t="s">
        <v>44</v>
      </c>
      <c r="M134" s="1" t="s">
        <v>172</v>
      </c>
      <c r="N134" s="1" t="s">
        <v>171</v>
      </c>
      <c r="O134" s="1" t="s">
        <v>199</v>
      </c>
      <c r="P134" s="1">
        <v>221</v>
      </c>
      <c r="Q134" s="1">
        <f t="shared" si="2"/>
        <v>1</v>
      </c>
      <c r="R134" s="1" t="s">
        <v>173</v>
      </c>
    </row>
    <row r="135" spans="1:19" s="1" customFormat="1" x14ac:dyDescent="0.3">
      <c r="A135" s="1">
        <v>2013</v>
      </c>
      <c r="B135" s="1">
        <v>207</v>
      </c>
      <c r="C135" s="1">
        <v>1</v>
      </c>
      <c r="D135" s="1" t="s">
        <v>61</v>
      </c>
      <c r="E135" s="1" t="s">
        <v>287</v>
      </c>
      <c r="F135" s="1" t="s">
        <v>719</v>
      </c>
      <c r="G135" s="1" t="s">
        <v>137</v>
      </c>
      <c r="H135" s="1" t="s">
        <v>138</v>
      </c>
      <c r="I135" s="1" t="s">
        <v>44</v>
      </c>
      <c r="J135" s="1">
        <v>3</v>
      </c>
      <c r="K135" s="1" t="s">
        <v>87</v>
      </c>
      <c r="L135" s="1" t="s">
        <v>44</v>
      </c>
      <c r="M135" s="1" t="s">
        <v>87</v>
      </c>
      <c r="N135" s="1" t="s">
        <v>245</v>
      </c>
      <c r="O135" s="1" t="s">
        <v>246</v>
      </c>
      <c r="P135" s="1">
        <v>121</v>
      </c>
      <c r="Q135" s="1">
        <f t="shared" si="2"/>
        <v>0</v>
      </c>
      <c r="R135" s="1" t="s">
        <v>173</v>
      </c>
    </row>
    <row r="136" spans="1:19" s="1" customFormat="1" x14ac:dyDescent="0.3">
      <c r="A136" s="1">
        <v>2013</v>
      </c>
      <c r="B136" s="1">
        <v>208</v>
      </c>
      <c r="C136" s="1">
        <v>1</v>
      </c>
      <c r="D136" s="1" t="s">
        <v>61</v>
      </c>
      <c r="E136" s="1" t="s">
        <v>333</v>
      </c>
      <c r="F136" s="1" t="s">
        <v>727</v>
      </c>
      <c r="G136" s="1" t="s">
        <v>42</v>
      </c>
      <c r="H136" s="1" t="s">
        <v>43</v>
      </c>
      <c r="I136" s="1" t="s">
        <v>44</v>
      </c>
      <c r="J136" s="1">
        <v>13</v>
      </c>
      <c r="K136" s="1" t="s">
        <v>162</v>
      </c>
      <c r="L136" s="1" t="s">
        <v>34</v>
      </c>
      <c r="M136" s="1" t="s">
        <v>43</v>
      </c>
      <c r="N136" s="1" t="s">
        <v>158</v>
      </c>
      <c r="O136" s="1" t="s">
        <v>159</v>
      </c>
      <c r="P136" s="1">
        <v>257</v>
      </c>
      <c r="Q136" s="1">
        <f t="shared" si="2"/>
        <v>1</v>
      </c>
      <c r="R136" s="1" t="s">
        <v>56</v>
      </c>
    </row>
    <row r="137" spans="1:19" s="1" customFormat="1" x14ac:dyDescent="0.3">
      <c r="A137" s="1">
        <v>2013</v>
      </c>
      <c r="B137" s="1">
        <v>209</v>
      </c>
      <c r="C137" s="1">
        <v>1</v>
      </c>
      <c r="D137" s="1" t="s">
        <v>61</v>
      </c>
      <c r="E137" s="1" t="s">
        <v>288</v>
      </c>
      <c r="F137" s="1" t="s">
        <v>899</v>
      </c>
      <c r="G137" s="1" t="s">
        <v>89</v>
      </c>
      <c r="H137" s="1" t="s">
        <v>90</v>
      </c>
      <c r="I137" s="1" t="s">
        <v>44</v>
      </c>
      <c r="J137" s="1">
        <v>3</v>
      </c>
      <c r="K137" s="1" t="s">
        <v>48</v>
      </c>
      <c r="L137" s="1" t="s">
        <v>34</v>
      </c>
      <c r="M137" s="1" t="s">
        <v>48</v>
      </c>
      <c r="N137" s="1" t="s">
        <v>47</v>
      </c>
      <c r="O137" s="1" t="s">
        <v>120</v>
      </c>
      <c r="P137" s="1">
        <v>153</v>
      </c>
      <c r="Q137" s="1">
        <f t="shared" si="2"/>
        <v>0</v>
      </c>
      <c r="R137" s="1" t="s">
        <v>173</v>
      </c>
    </row>
    <row r="138" spans="1:19" s="1" customFormat="1" x14ac:dyDescent="0.3">
      <c r="A138" s="1">
        <v>2013</v>
      </c>
      <c r="B138" s="1">
        <v>210</v>
      </c>
      <c r="C138" s="1">
        <v>1</v>
      </c>
      <c r="D138" s="1" t="s">
        <v>61</v>
      </c>
      <c r="E138" s="1" t="s">
        <v>157</v>
      </c>
      <c r="F138" s="1" t="s">
        <v>770</v>
      </c>
      <c r="G138" s="1" t="s">
        <v>42</v>
      </c>
      <c r="H138" s="1" t="s">
        <v>43</v>
      </c>
      <c r="I138" s="1" t="s">
        <v>44</v>
      </c>
      <c r="J138" s="1">
        <v>4</v>
      </c>
      <c r="K138" s="1" t="s">
        <v>216</v>
      </c>
      <c r="L138" s="1" t="s">
        <v>44</v>
      </c>
      <c r="M138" s="1" t="s">
        <v>43</v>
      </c>
      <c r="N138" s="1" t="s">
        <v>158</v>
      </c>
      <c r="O138" s="1" t="s">
        <v>159</v>
      </c>
      <c r="P138" s="1">
        <v>257</v>
      </c>
      <c r="Q138" s="1">
        <f t="shared" si="2"/>
        <v>1</v>
      </c>
      <c r="R138" s="1" t="s">
        <v>56</v>
      </c>
    </row>
    <row r="139" spans="1:19" s="1" customFormat="1" x14ac:dyDescent="0.3">
      <c r="A139" s="1">
        <v>2013</v>
      </c>
      <c r="B139" s="1">
        <v>211</v>
      </c>
      <c r="C139" s="1">
        <v>1</v>
      </c>
      <c r="D139" s="1" t="s">
        <v>61</v>
      </c>
      <c r="E139" s="1" t="s">
        <v>571</v>
      </c>
      <c r="F139" s="1" t="s">
        <v>819</v>
      </c>
      <c r="G139" s="1" t="s">
        <v>67</v>
      </c>
      <c r="H139" s="1" t="s">
        <v>68</v>
      </c>
      <c r="I139" s="1" t="s">
        <v>34</v>
      </c>
      <c r="J139" s="1">
        <v>15</v>
      </c>
      <c r="K139" s="1" t="s">
        <v>87</v>
      </c>
      <c r="L139" s="1" t="s">
        <v>44</v>
      </c>
      <c r="M139" s="1" t="s">
        <v>87</v>
      </c>
      <c r="N139" s="1" t="s">
        <v>245</v>
      </c>
      <c r="O139" s="1" t="s">
        <v>246</v>
      </c>
      <c r="P139" s="1">
        <v>121</v>
      </c>
      <c r="Q139" s="1">
        <f t="shared" si="2"/>
        <v>0</v>
      </c>
      <c r="R139" s="1" t="s">
        <v>173</v>
      </c>
    </row>
    <row r="140" spans="1:19" s="1" customFormat="1" x14ac:dyDescent="0.3">
      <c r="A140" s="1">
        <v>2013</v>
      </c>
      <c r="B140" s="1">
        <v>212</v>
      </c>
      <c r="C140" s="1">
        <v>1</v>
      </c>
      <c r="D140" s="1" t="s">
        <v>61</v>
      </c>
      <c r="E140" s="1" t="s">
        <v>252</v>
      </c>
      <c r="F140" s="1" t="s">
        <v>778</v>
      </c>
      <c r="G140" s="1" t="s">
        <v>154</v>
      </c>
      <c r="H140" s="1" t="s">
        <v>155</v>
      </c>
      <c r="I140" s="1" t="s">
        <v>34</v>
      </c>
      <c r="J140" s="1">
        <v>1</v>
      </c>
      <c r="K140" s="1" t="s">
        <v>193</v>
      </c>
      <c r="L140" s="1" t="s">
        <v>44</v>
      </c>
      <c r="M140" s="1" t="s">
        <v>193</v>
      </c>
      <c r="N140" s="1" t="s">
        <v>205</v>
      </c>
      <c r="O140" s="1" t="s">
        <v>206</v>
      </c>
      <c r="P140" s="1">
        <v>60</v>
      </c>
      <c r="Q140" s="1">
        <f t="shared" si="2"/>
        <v>0</v>
      </c>
      <c r="R140" s="1" t="s">
        <v>173</v>
      </c>
    </row>
    <row r="141" spans="1:19" s="1" customFormat="1" x14ac:dyDescent="0.3">
      <c r="A141" s="1">
        <v>2013</v>
      </c>
      <c r="B141" s="1">
        <v>213</v>
      </c>
      <c r="C141" s="1">
        <v>1</v>
      </c>
      <c r="D141" s="1" t="s">
        <v>61</v>
      </c>
      <c r="E141" s="1" t="s">
        <v>371</v>
      </c>
      <c r="F141" s="1" t="s">
        <v>803</v>
      </c>
      <c r="G141" s="1" t="s">
        <v>115</v>
      </c>
      <c r="H141" s="1" t="s">
        <v>116</v>
      </c>
      <c r="I141" s="1" t="s">
        <v>34</v>
      </c>
      <c r="J141" s="1">
        <v>7</v>
      </c>
      <c r="K141" s="1" t="s">
        <v>48</v>
      </c>
      <c r="L141" s="1" t="s">
        <v>34</v>
      </c>
      <c r="M141" s="1" t="s">
        <v>116</v>
      </c>
      <c r="N141" s="1" t="s">
        <v>115</v>
      </c>
      <c r="O141" s="1" t="s">
        <v>118</v>
      </c>
      <c r="P141" s="1">
        <v>184</v>
      </c>
      <c r="Q141" s="1">
        <f t="shared" si="2"/>
        <v>0</v>
      </c>
      <c r="R141" s="1" t="s">
        <v>56</v>
      </c>
      <c r="S141" s="1" t="s">
        <v>372</v>
      </c>
    </row>
    <row r="142" spans="1:19" s="1" customFormat="1" x14ac:dyDescent="0.3">
      <c r="A142" s="1">
        <v>2013</v>
      </c>
      <c r="B142" s="1">
        <v>215</v>
      </c>
      <c r="C142" s="1">
        <v>1</v>
      </c>
      <c r="D142" s="1" t="s">
        <v>61</v>
      </c>
      <c r="E142" s="1" t="s">
        <v>373</v>
      </c>
      <c r="F142" s="1" t="s">
        <v>726</v>
      </c>
      <c r="G142" s="1" t="s">
        <v>154</v>
      </c>
      <c r="H142" s="1" t="s">
        <v>155</v>
      </c>
      <c r="I142" s="1" t="s">
        <v>34</v>
      </c>
      <c r="J142" s="1">
        <v>7</v>
      </c>
      <c r="K142" s="1" t="s">
        <v>184</v>
      </c>
      <c r="L142" s="1" t="s">
        <v>44</v>
      </c>
      <c r="M142" s="1" t="s">
        <v>155</v>
      </c>
      <c r="N142" s="1" t="s">
        <v>154</v>
      </c>
      <c r="O142" s="1" t="s">
        <v>156</v>
      </c>
      <c r="P142" s="1">
        <v>3</v>
      </c>
      <c r="Q142" s="1">
        <f t="shared" si="2"/>
        <v>0</v>
      </c>
      <c r="R142" s="1" t="s">
        <v>56</v>
      </c>
    </row>
    <row r="143" spans="1:19" s="1" customFormat="1" x14ac:dyDescent="0.3">
      <c r="A143" s="1">
        <v>2013</v>
      </c>
      <c r="B143" s="1">
        <v>216</v>
      </c>
      <c r="C143" s="1">
        <v>1</v>
      </c>
      <c r="D143" s="1" t="s">
        <v>61</v>
      </c>
      <c r="E143" s="1" t="s">
        <v>1010</v>
      </c>
      <c r="F143" s="1" t="s">
        <v>901</v>
      </c>
      <c r="G143" s="1" t="s">
        <v>108</v>
      </c>
      <c r="H143" s="1" t="s">
        <v>109</v>
      </c>
      <c r="I143" s="1" t="s">
        <v>44</v>
      </c>
      <c r="J143" s="1">
        <v>11</v>
      </c>
      <c r="K143" s="1" t="s">
        <v>195</v>
      </c>
      <c r="L143" s="1" t="s">
        <v>34</v>
      </c>
      <c r="M143" s="1" t="s">
        <v>109</v>
      </c>
      <c r="N143" s="1" t="s">
        <v>108</v>
      </c>
      <c r="O143" s="1" t="s">
        <v>149</v>
      </c>
      <c r="P143" s="1">
        <v>11</v>
      </c>
      <c r="Q143" s="1">
        <f t="shared" si="2"/>
        <v>0</v>
      </c>
      <c r="R143" s="1" t="s">
        <v>56</v>
      </c>
    </row>
    <row r="144" spans="1:19" s="1" customFormat="1" x14ac:dyDescent="0.3">
      <c r="A144" s="1">
        <v>2013</v>
      </c>
      <c r="B144" s="1">
        <v>217</v>
      </c>
      <c r="C144" s="1">
        <v>1</v>
      </c>
      <c r="D144" s="1" t="s">
        <v>61</v>
      </c>
      <c r="E144" s="1" t="s">
        <v>1010</v>
      </c>
      <c r="F144" s="1" t="s">
        <v>900</v>
      </c>
      <c r="G144" s="1" t="s">
        <v>171</v>
      </c>
      <c r="H144" s="1" t="s">
        <v>172</v>
      </c>
      <c r="I144" s="1" t="s">
        <v>44</v>
      </c>
      <c r="J144" s="1">
        <v>8</v>
      </c>
      <c r="K144" s="1" t="s">
        <v>132</v>
      </c>
      <c r="L144" s="1" t="s">
        <v>44</v>
      </c>
      <c r="M144" s="1" t="s">
        <v>132</v>
      </c>
      <c r="N144" s="1" t="s">
        <v>131</v>
      </c>
      <c r="O144" s="1" t="s">
        <v>133</v>
      </c>
      <c r="P144" s="1">
        <v>0</v>
      </c>
      <c r="Q144" s="1">
        <f t="shared" si="2"/>
        <v>0</v>
      </c>
      <c r="R144" s="1" t="s">
        <v>173</v>
      </c>
    </row>
    <row r="145" spans="1:18" s="1" customFormat="1" x14ac:dyDescent="0.3">
      <c r="A145" s="1">
        <v>2013</v>
      </c>
      <c r="B145" s="1">
        <v>218</v>
      </c>
      <c r="C145" s="1">
        <v>1</v>
      </c>
      <c r="D145" s="1" t="s">
        <v>61</v>
      </c>
      <c r="E145" s="1" t="s">
        <v>494</v>
      </c>
      <c r="F145" s="1" t="s">
        <v>847</v>
      </c>
      <c r="G145" s="1" t="s">
        <v>89</v>
      </c>
      <c r="H145" s="1" t="s">
        <v>90</v>
      </c>
      <c r="I145" s="1" t="s">
        <v>44</v>
      </c>
      <c r="J145" s="1">
        <v>12</v>
      </c>
      <c r="K145" s="1" t="s">
        <v>167</v>
      </c>
      <c r="L145" s="1" t="s">
        <v>44</v>
      </c>
      <c r="M145" s="1" t="s">
        <v>90</v>
      </c>
      <c r="N145" s="1" t="s">
        <v>89</v>
      </c>
      <c r="O145" s="1" t="s">
        <v>232</v>
      </c>
      <c r="P145" s="1">
        <v>192</v>
      </c>
      <c r="Q145" s="1">
        <f t="shared" si="2"/>
        <v>0</v>
      </c>
      <c r="R145" s="1" t="s">
        <v>56</v>
      </c>
    </row>
    <row r="146" spans="1:18" s="1" customFormat="1" x14ac:dyDescent="0.3">
      <c r="A146" s="1">
        <v>2013</v>
      </c>
      <c r="B146" s="1">
        <v>219</v>
      </c>
      <c r="C146" s="1">
        <v>1</v>
      </c>
      <c r="D146" s="1" t="s">
        <v>61</v>
      </c>
      <c r="E146" s="1" t="s">
        <v>1011</v>
      </c>
      <c r="F146" s="1" t="s">
        <v>689</v>
      </c>
      <c r="G146" s="1" t="s">
        <v>166</v>
      </c>
      <c r="H146" s="1" t="s">
        <v>167</v>
      </c>
      <c r="I146" s="1" t="s">
        <v>44</v>
      </c>
      <c r="J146" s="1">
        <v>7</v>
      </c>
      <c r="K146" s="1" t="s">
        <v>216</v>
      </c>
      <c r="L146" s="1" t="s">
        <v>44</v>
      </c>
      <c r="M146" s="1" t="s">
        <v>216</v>
      </c>
      <c r="N146" s="1" t="s">
        <v>209</v>
      </c>
      <c r="O146" s="1" t="s">
        <v>210</v>
      </c>
      <c r="P146" s="1">
        <v>2</v>
      </c>
      <c r="Q146" s="1">
        <f t="shared" si="2"/>
        <v>0</v>
      </c>
      <c r="R146" s="1" t="s">
        <v>173</v>
      </c>
    </row>
    <row r="147" spans="1:18" s="1" customFormat="1" x14ac:dyDescent="0.3">
      <c r="A147" s="1">
        <v>2013</v>
      </c>
      <c r="B147" s="1">
        <v>220</v>
      </c>
      <c r="C147" s="1">
        <v>1</v>
      </c>
      <c r="D147" s="1" t="s">
        <v>61</v>
      </c>
      <c r="E147" s="1" t="s">
        <v>462</v>
      </c>
      <c r="F147" s="1" t="s">
        <v>902</v>
      </c>
      <c r="G147" s="1" t="s">
        <v>53</v>
      </c>
      <c r="H147" s="1" t="s">
        <v>54</v>
      </c>
      <c r="I147" s="1" t="s">
        <v>34</v>
      </c>
      <c r="J147" s="1">
        <v>6</v>
      </c>
      <c r="K147" s="1" t="s">
        <v>138</v>
      </c>
      <c r="L147" s="1" t="s">
        <v>44</v>
      </c>
      <c r="M147" s="1" t="s">
        <v>138</v>
      </c>
      <c r="N147" s="1" t="s">
        <v>137</v>
      </c>
      <c r="O147" s="1" t="s">
        <v>139</v>
      </c>
      <c r="P147" s="1">
        <v>16</v>
      </c>
      <c r="Q147" s="1">
        <f t="shared" si="2"/>
        <v>0</v>
      </c>
      <c r="R147" s="1" t="s">
        <v>173</v>
      </c>
    </row>
    <row r="148" spans="1:18" s="1" customFormat="1" x14ac:dyDescent="0.3">
      <c r="A148" s="1">
        <v>2013</v>
      </c>
      <c r="B148" s="1">
        <v>222</v>
      </c>
      <c r="C148" s="1">
        <v>1</v>
      </c>
      <c r="D148" s="1" t="s">
        <v>61</v>
      </c>
      <c r="E148" s="1" t="s">
        <v>530</v>
      </c>
      <c r="F148" s="1" t="s">
        <v>738</v>
      </c>
      <c r="G148" s="1" t="s">
        <v>108</v>
      </c>
      <c r="H148" s="1" t="s">
        <v>109</v>
      </c>
      <c r="I148" s="1" t="s">
        <v>44</v>
      </c>
      <c r="J148" s="1">
        <v>14</v>
      </c>
      <c r="K148" s="1" t="s">
        <v>144</v>
      </c>
      <c r="L148" s="1" t="s">
        <v>34</v>
      </c>
      <c r="M148" s="1" t="s">
        <v>109</v>
      </c>
      <c r="N148" s="1" t="s">
        <v>108</v>
      </c>
      <c r="O148" s="1" t="s">
        <v>149</v>
      </c>
      <c r="P148" s="1">
        <v>11</v>
      </c>
      <c r="Q148" s="1">
        <f t="shared" si="2"/>
        <v>0</v>
      </c>
      <c r="R148" s="1" t="s">
        <v>56</v>
      </c>
    </row>
    <row r="149" spans="1:18" s="1" customFormat="1" x14ac:dyDescent="0.3">
      <c r="A149" s="1">
        <v>2013</v>
      </c>
      <c r="B149" s="1">
        <v>224</v>
      </c>
      <c r="C149" s="1">
        <v>1</v>
      </c>
      <c r="D149" s="1" t="s">
        <v>61</v>
      </c>
      <c r="E149" s="1" t="s">
        <v>203</v>
      </c>
      <c r="F149" s="1" t="s">
        <v>771</v>
      </c>
      <c r="G149" s="1" t="s">
        <v>94</v>
      </c>
      <c r="H149" s="1" t="s">
        <v>95</v>
      </c>
      <c r="I149" s="1" t="s">
        <v>44</v>
      </c>
      <c r="J149" s="1">
        <v>10</v>
      </c>
      <c r="K149" s="1" t="s">
        <v>68</v>
      </c>
      <c r="L149" s="1" t="s">
        <v>34</v>
      </c>
      <c r="M149" s="1" t="s">
        <v>68</v>
      </c>
      <c r="N149" s="1" t="s">
        <v>69</v>
      </c>
      <c r="O149" s="1" t="s">
        <v>70</v>
      </c>
      <c r="P149" s="1">
        <v>326</v>
      </c>
      <c r="Q149" s="1">
        <f t="shared" si="2"/>
        <v>1</v>
      </c>
      <c r="R149" s="1" t="s">
        <v>173</v>
      </c>
    </row>
    <row r="150" spans="1:18" s="1" customFormat="1" x14ac:dyDescent="0.3">
      <c r="A150" s="1">
        <v>2013</v>
      </c>
      <c r="B150" s="1">
        <v>225</v>
      </c>
      <c r="C150" s="1">
        <v>1</v>
      </c>
      <c r="D150" s="1" t="s">
        <v>61</v>
      </c>
      <c r="E150" s="1" t="s">
        <v>179</v>
      </c>
      <c r="F150" s="1" t="s">
        <v>787</v>
      </c>
      <c r="G150" s="1" t="s">
        <v>161</v>
      </c>
      <c r="H150" s="1" t="s">
        <v>162</v>
      </c>
      <c r="I150" s="1" t="s">
        <v>34</v>
      </c>
      <c r="J150" s="1">
        <v>5</v>
      </c>
      <c r="K150" s="1" t="s">
        <v>184</v>
      </c>
      <c r="L150" s="1" t="s">
        <v>44</v>
      </c>
      <c r="M150" s="1" t="s">
        <v>184</v>
      </c>
      <c r="N150" s="1" t="s">
        <v>185</v>
      </c>
      <c r="O150" s="1" t="s">
        <v>186</v>
      </c>
      <c r="P150" s="1">
        <v>174</v>
      </c>
      <c r="Q150" s="1">
        <f t="shared" si="2"/>
        <v>0</v>
      </c>
      <c r="R150" s="1" t="s">
        <v>173</v>
      </c>
    </row>
    <row r="151" spans="1:18" s="1" customFormat="1" x14ac:dyDescent="0.3">
      <c r="A151" s="1">
        <v>2013</v>
      </c>
      <c r="B151" s="1">
        <v>226</v>
      </c>
      <c r="C151" s="1">
        <v>1</v>
      </c>
      <c r="D151" s="1" t="s">
        <v>61</v>
      </c>
      <c r="E151" s="1" t="s">
        <v>179</v>
      </c>
      <c r="F151" s="1" t="s">
        <v>841</v>
      </c>
      <c r="G151" s="1" t="s">
        <v>47</v>
      </c>
      <c r="H151" s="1" t="s">
        <v>48</v>
      </c>
      <c r="I151" s="1" t="s">
        <v>34</v>
      </c>
      <c r="J151" s="1">
        <v>15</v>
      </c>
      <c r="K151" s="1" t="s">
        <v>172</v>
      </c>
      <c r="L151" s="1" t="s">
        <v>44</v>
      </c>
      <c r="M151" s="1" t="s">
        <v>172</v>
      </c>
      <c r="N151" s="1" t="s">
        <v>171</v>
      </c>
      <c r="O151" s="1" t="s">
        <v>199</v>
      </c>
      <c r="P151" s="1">
        <v>221</v>
      </c>
      <c r="Q151" s="1">
        <f t="shared" si="2"/>
        <v>1</v>
      </c>
      <c r="R151" s="1" t="s">
        <v>173</v>
      </c>
    </row>
    <row r="152" spans="1:18" s="1" customFormat="1" x14ac:dyDescent="0.3">
      <c r="A152" s="1">
        <v>2013</v>
      </c>
      <c r="B152" s="1">
        <v>228</v>
      </c>
      <c r="C152" s="1">
        <v>1</v>
      </c>
      <c r="D152" s="1" t="s">
        <v>61</v>
      </c>
      <c r="E152" s="1" t="s">
        <v>463</v>
      </c>
      <c r="F152" s="1" t="s">
        <v>905</v>
      </c>
      <c r="G152" s="1" t="s">
        <v>53</v>
      </c>
      <c r="H152" s="1" t="s">
        <v>54</v>
      </c>
      <c r="I152" s="1" t="s">
        <v>34</v>
      </c>
      <c r="J152" s="1">
        <v>11</v>
      </c>
      <c r="K152" s="1" t="s">
        <v>87</v>
      </c>
      <c r="L152" s="1" t="s">
        <v>44</v>
      </c>
      <c r="M152" s="1" t="s">
        <v>87</v>
      </c>
      <c r="N152" s="1" t="s">
        <v>245</v>
      </c>
      <c r="O152" s="1" t="s">
        <v>246</v>
      </c>
      <c r="P152" s="1">
        <v>121</v>
      </c>
      <c r="Q152" s="1">
        <f t="shared" si="2"/>
        <v>0</v>
      </c>
      <c r="R152" s="1" t="s">
        <v>173</v>
      </c>
    </row>
    <row r="153" spans="1:18" s="1" customFormat="1" x14ac:dyDescent="0.3">
      <c r="A153" s="1">
        <v>2013</v>
      </c>
      <c r="B153" s="1">
        <v>229</v>
      </c>
      <c r="C153" s="1">
        <v>1</v>
      </c>
      <c r="D153" s="1" t="s">
        <v>61</v>
      </c>
      <c r="E153" s="1" t="s">
        <v>314</v>
      </c>
      <c r="F153" s="1" t="s">
        <v>896</v>
      </c>
      <c r="G153" s="1" t="s">
        <v>98</v>
      </c>
      <c r="H153" s="1" t="s">
        <v>99</v>
      </c>
      <c r="I153" s="1" t="s">
        <v>44</v>
      </c>
      <c r="J153" s="1">
        <v>4</v>
      </c>
      <c r="K153" s="1" t="s">
        <v>87</v>
      </c>
      <c r="L153" s="1" t="s">
        <v>44</v>
      </c>
      <c r="M153" s="1" t="s">
        <v>87</v>
      </c>
      <c r="N153" s="1" t="s">
        <v>245</v>
      </c>
      <c r="O153" s="1" t="s">
        <v>246</v>
      </c>
      <c r="P153" s="1">
        <v>121</v>
      </c>
      <c r="Q153" s="1">
        <f t="shared" si="2"/>
        <v>0</v>
      </c>
      <c r="R153" s="1" t="s">
        <v>173</v>
      </c>
    </row>
    <row r="154" spans="1:18" s="1" customFormat="1" x14ac:dyDescent="0.3">
      <c r="A154" s="1">
        <v>2013</v>
      </c>
      <c r="B154" s="1">
        <v>230</v>
      </c>
      <c r="C154" s="1">
        <v>1</v>
      </c>
      <c r="D154" s="1" t="s">
        <v>61</v>
      </c>
      <c r="E154" s="1" t="s">
        <v>447</v>
      </c>
      <c r="F154" s="1" t="s">
        <v>861</v>
      </c>
      <c r="G154" s="1" t="s">
        <v>98</v>
      </c>
      <c r="H154" s="1" t="s">
        <v>216</v>
      </c>
      <c r="I154" s="1" t="s">
        <v>44</v>
      </c>
      <c r="J154" s="1">
        <v>15</v>
      </c>
      <c r="K154" s="1" t="s">
        <v>64</v>
      </c>
      <c r="L154" s="1" t="s">
        <v>34</v>
      </c>
      <c r="M154" s="1" t="s">
        <v>216</v>
      </c>
      <c r="N154" s="1" t="s">
        <v>209</v>
      </c>
      <c r="O154" s="1" t="s">
        <v>210</v>
      </c>
      <c r="P154" s="1">
        <v>2</v>
      </c>
      <c r="Q154" s="1">
        <f t="shared" si="2"/>
        <v>0</v>
      </c>
      <c r="R154" s="1" t="s">
        <v>56</v>
      </c>
    </row>
    <row r="155" spans="1:18" s="1" customFormat="1" x14ac:dyDescent="0.3">
      <c r="A155" s="1">
        <v>2013</v>
      </c>
      <c r="B155" s="1">
        <v>232</v>
      </c>
      <c r="C155" s="1">
        <v>1</v>
      </c>
      <c r="D155" s="1" t="s">
        <v>61</v>
      </c>
      <c r="E155" s="1" t="s">
        <v>94</v>
      </c>
      <c r="F155" s="1" t="s">
        <v>708</v>
      </c>
      <c r="G155" s="1" t="s">
        <v>42</v>
      </c>
      <c r="H155" s="1" t="s">
        <v>43</v>
      </c>
      <c r="I155" s="1" t="s">
        <v>44</v>
      </c>
      <c r="J155" s="1">
        <v>5</v>
      </c>
      <c r="K155" s="1" t="s">
        <v>87</v>
      </c>
      <c r="L155" s="1" t="s">
        <v>44</v>
      </c>
      <c r="M155" s="1" t="s">
        <v>87</v>
      </c>
      <c r="N155" s="1" t="s">
        <v>245</v>
      </c>
      <c r="O155" s="1" t="s">
        <v>246</v>
      </c>
      <c r="P155" s="1">
        <v>121</v>
      </c>
      <c r="Q155" s="1">
        <f t="shared" si="2"/>
        <v>0</v>
      </c>
      <c r="R155" s="1" t="s">
        <v>173</v>
      </c>
    </row>
    <row r="156" spans="1:18" s="1" customFormat="1" x14ac:dyDescent="0.3">
      <c r="A156" s="1">
        <v>2013</v>
      </c>
      <c r="B156" s="1">
        <v>233</v>
      </c>
      <c r="C156" s="1">
        <v>1</v>
      </c>
      <c r="D156" s="1" t="s">
        <v>61</v>
      </c>
      <c r="E156" s="1" t="s">
        <v>464</v>
      </c>
      <c r="F156" s="1" t="s">
        <v>708</v>
      </c>
      <c r="G156" s="1" t="s">
        <v>86</v>
      </c>
      <c r="H156" s="1" t="s">
        <v>87</v>
      </c>
      <c r="I156" s="1" t="s">
        <v>44</v>
      </c>
      <c r="J156" s="1">
        <v>11</v>
      </c>
      <c r="K156" s="1" t="s">
        <v>54</v>
      </c>
      <c r="L156" s="1" t="s">
        <v>34</v>
      </c>
      <c r="M156" s="1" t="s">
        <v>87</v>
      </c>
      <c r="N156" s="1" t="s">
        <v>245</v>
      </c>
      <c r="O156" s="1" t="s">
        <v>246</v>
      </c>
      <c r="P156" s="1">
        <v>121</v>
      </c>
      <c r="Q156" s="1">
        <f t="shared" si="2"/>
        <v>0</v>
      </c>
      <c r="R156" s="1" t="s">
        <v>56</v>
      </c>
    </row>
    <row r="157" spans="1:18" s="1" customFormat="1" x14ac:dyDescent="0.3">
      <c r="A157" s="1">
        <v>2013</v>
      </c>
      <c r="B157" s="1">
        <v>235</v>
      </c>
      <c r="C157" s="1">
        <v>1</v>
      </c>
      <c r="D157" s="1" t="s">
        <v>61</v>
      </c>
      <c r="E157" s="1" t="s">
        <v>554</v>
      </c>
      <c r="F157" s="1" t="s">
        <v>799</v>
      </c>
      <c r="G157" s="1" t="s">
        <v>47</v>
      </c>
      <c r="H157" s="1" t="s">
        <v>48</v>
      </c>
      <c r="I157" s="1" t="s">
        <v>34</v>
      </c>
      <c r="J157" s="1">
        <v>14</v>
      </c>
      <c r="K157" s="1" t="s">
        <v>54</v>
      </c>
      <c r="L157" s="1" t="s">
        <v>34</v>
      </c>
      <c r="M157" s="1" t="s">
        <v>48</v>
      </c>
      <c r="N157" s="1" t="s">
        <v>47</v>
      </c>
      <c r="O157" s="1" t="s">
        <v>120</v>
      </c>
      <c r="P157" s="1">
        <v>153</v>
      </c>
      <c r="Q157" s="1">
        <f t="shared" si="2"/>
        <v>0</v>
      </c>
      <c r="R157" s="1" t="s">
        <v>56</v>
      </c>
    </row>
    <row r="158" spans="1:18" s="1" customFormat="1" x14ac:dyDescent="0.3">
      <c r="A158" s="1">
        <v>2013</v>
      </c>
      <c r="B158" s="1">
        <v>236</v>
      </c>
      <c r="C158" s="1">
        <v>1</v>
      </c>
      <c r="D158" s="1" t="s">
        <v>61</v>
      </c>
      <c r="E158" s="1" t="s">
        <v>231</v>
      </c>
      <c r="F158" s="1" t="s">
        <v>715</v>
      </c>
      <c r="G158" s="1" t="s">
        <v>131</v>
      </c>
      <c r="H158" s="1" t="s">
        <v>132</v>
      </c>
      <c r="I158" s="1" t="s">
        <v>44</v>
      </c>
      <c r="J158" s="1">
        <v>12</v>
      </c>
      <c r="K158" s="1" t="s">
        <v>87</v>
      </c>
      <c r="L158" s="1" t="s">
        <v>44</v>
      </c>
      <c r="M158" s="1" t="s">
        <v>132</v>
      </c>
      <c r="N158" s="1" t="s">
        <v>131</v>
      </c>
      <c r="O158" s="1" t="s">
        <v>133</v>
      </c>
      <c r="P158" s="1">
        <v>0</v>
      </c>
      <c r="Q158" s="1">
        <f t="shared" si="2"/>
        <v>0</v>
      </c>
      <c r="R158" s="1" t="s">
        <v>56</v>
      </c>
    </row>
    <row r="159" spans="1:18" s="1" customFormat="1" x14ac:dyDescent="0.3">
      <c r="A159" s="1">
        <v>2013</v>
      </c>
      <c r="B159" s="1">
        <v>237</v>
      </c>
      <c r="C159" s="1">
        <v>1</v>
      </c>
      <c r="D159" s="1" t="s">
        <v>61</v>
      </c>
      <c r="E159" s="1" t="s">
        <v>532</v>
      </c>
      <c r="F159" s="1" t="s">
        <v>906</v>
      </c>
      <c r="G159" s="1" t="s">
        <v>131</v>
      </c>
      <c r="H159" s="1" t="s">
        <v>132</v>
      </c>
      <c r="I159" s="1" t="s">
        <v>44</v>
      </c>
      <c r="J159" s="1">
        <v>13</v>
      </c>
      <c r="K159" s="1" t="s">
        <v>184</v>
      </c>
      <c r="L159" s="1" t="s">
        <v>44</v>
      </c>
      <c r="M159" s="1" t="s">
        <v>184</v>
      </c>
      <c r="N159" s="1" t="s">
        <v>185</v>
      </c>
      <c r="O159" s="1" t="s">
        <v>186</v>
      </c>
      <c r="P159" s="1">
        <v>174</v>
      </c>
      <c r="Q159" s="1">
        <f t="shared" si="2"/>
        <v>0</v>
      </c>
      <c r="R159" s="1" t="s">
        <v>173</v>
      </c>
    </row>
    <row r="160" spans="1:18" s="1" customFormat="1" x14ac:dyDescent="0.3">
      <c r="A160" s="1">
        <v>2013</v>
      </c>
      <c r="B160" s="1">
        <v>238</v>
      </c>
      <c r="C160" s="1">
        <v>1</v>
      </c>
      <c r="D160" s="1" t="s">
        <v>61</v>
      </c>
      <c r="E160" s="1" t="s">
        <v>533</v>
      </c>
      <c r="F160" s="1" t="s">
        <v>756</v>
      </c>
      <c r="G160" s="1" t="s">
        <v>122</v>
      </c>
      <c r="H160" s="1" t="s">
        <v>83</v>
      </c>
      <c r="I160" s="1" t="s">
        <v>34</v>
      </c>
      <c r="J160" s="1">
        <v>13</v>
      </c>
      <c r="K160" s="1" t="s">
        <v>99</v>
      </c>
      <c r="L160" s="1" t="s">
        <v>44</v>
      </c>
      <c r="M160" s="1" t="s">
        <v>99</v>
      </c>
      <c r="N160" s="1" t="s">
        <v>209</v>
      </c>
      <c r="O160" s="1" t="s">
        <v>210</v>
      </c>
      <c r="P160" s="1">
        <v>2</v>
      </c>
      <c r="Q160" s="1">
        <f t="shared" si="2"/>
        <v>0</v>
      </c>
      <c r="R160" s="1" t="s">
        <v>173</v>
      </c>
    </row>
    <row r="161" spans="1:18" s="1" customFormat="1" x14ac:dyDescent="0.3">
      <c r="A161" s="1">
        <v>2013</v>
      </c>
      <c r="B161" s="1">
        <v>239</v>
      </c>
      <c r="C161" s="1">
        <v>1</v>
      </c>
      <c r="D161" s="1" t="s">
        <v>61</v>
      </c>
      <c r="E161" s="1" t="s">
        <v>834</v>
      </c>
      <c r="F161" s="1" t="s">
        <v>803</v>
      </c>
      <c r="G161" s="1" t="s">
        <v>94</v>
      </c>
      <c r="H161" s="1" t="s">
        <v>95</v>
      </c>
      <c r="I161" s="1" t="s">
        <v>44</v>
      </c>
      <c r="J161" s="1">
        <v>2</v>
      </c>
      <c r="K161" s="1" t="s">
        <v>87</v>
      </c>
      <c r="L161" s="1" t="s">
        <v>44</v>
      </c>
      <c r="M161" s="1" t="s">
        <v>95</v>
      </c>
      <c r="N161" s="1" t="s">
        <v>94</v>
      </c>
      <c r="O161" s="1" t="s">
        <v>176</v>
      </c>
      <c r="P161" s="1">
        <v>15</v>
      </c>
      <c r="Q161" s="1">
        <f t="shared" si="2"/>
        <v>0</v>
      </c>
      <c r="R161" s="1" t="s">
        <v>56</v>
      </c>
    </row>
    <row r="162" spans="1:18" s="1" customFormat="1" x14ac:dyDescent="0.3">
      <c r="A162" s="1">
        <v>2013</v>
      </c>
      <c r="B162" s="1">
        <v>240</v>
      </c>
      <c r="C162" s="1">
        <v>1</v>
      </c>
      <c r="D162" s="1" t="s">
        <v>61</v>
      </c>
      <c r="E162" s="1" t="s">
        <v>834</v>
      </c>
      <c r="F162" s="1" t="s">
        <v>781</v>
      </c>
      <c r="G162" s="1" t="s">
        <v>47</v>
      </c>
      <c r="H162" s="1" t="s">
        <v>48</v>
      </c>
      <c r="I162" s="1" t="s">
        <v>34</v>
      </c>
      <c r="J162" s="1">
        <v>4</v>
      </c>
      <c r="K162" s="1" t="s">
        <v>128</v>
      </c>
      <c r="L162" s="1" t="s">
        <v>44</v>
      </c>
      <c r="M162" s="1" t="s">
        <v>128</v>
      </c>
      <c r="N162" s="1" t="s">
        <v>127</v>
      </c>
      <c r="O162" s="1" t="s">
        <v>129</v>
      </c>
      <c r="P162" s="1">
        <v>177</v>
      </c>
      <c r="Q162" s="1">
        <f t="shared" si="2"/>
        <v>0</v>
      </c>
      <c r="R162" s="1" t="s">
        <v>173</v>
      </c>
    </row>
    <row r="163" spans="1:18" s="1" customFormat="1" x14ac:dyDescent="0.3">
      <c r="A163" s="1">
        <v>2013</v>
      </c>
      <c r="B163" s="1">
        <v>241</v>
      </c>
      <c r="C163" s="1">
        <v>1</v>
      </c>
      <c r="D163" s="1" t="s">
        <v>61</v>
      </c>
      <c r="E163" s="1" t="s">
        <v>834</v>
      </c>
      <c r="F163" s="1" t="s">
        <v>760</v>
      </c>
      <c r="G163" s="1" t="s">
        <v>102</v>
      </c>
      <c r="H163" s="1" t="s">
        <v>103</v>
      </c>
      <c r="I163" s="1" t="s">
        <v>34</v>
      </c>
      <c r="J163" s="1">
        <v>12</v>
      </c>
      <c r="K163" s="1" t="s">
        <v>220</v>
      </c>
      <c r="L163" s="1" t="s">
        <v>34</v>
      </c>
      <c r="M163" s="1" t="s">
        <v>103</v>
      </c>
      <c r="N163" s="1" t="s">
        <v>255</v>
      </c>
      <c r="O163" s="1" t="s">
        <v>256</v>
      </c>
      <c r="P163" s="1">
        <v>142</v>
      </c>
      <c r="Q163" s="1">
        <f t="shared" si="2"/>
        <v>0</v>
      </c>
      <c r="R163" s="1" t="s">
        <v>56</v>
      </c>
    </row>
    <row r="164" spans="1:18" s="1" customFormat="1" x14ac:dyDescent="0.3">
      <c r="A164" s="1">
        <v>2013</v>
      </c>
      <c r="B164" s="1">
        <v>242</v>
      </c>
      <c r="C164" s="1">
        <v>1</v>
      </c>
      <c r="D164" s="1" t="s">
        <v>61</v>
      </c>
      <c r="E164" s="1" t="s">
        <v>233</v>
      </c>
      <c r="F164" s="1" t="s">
        <v>908</v>
      </c>
      <c r="G164" s="1" t="s">
        <v>32</v>
      </c>
      <c r="H164" s="1" t="s">
        <v>33</v>
      </c>
      <c r="I164" s="1" t="s">
        <v>34</v>
      </c>
      <c r="J164" s="1">
        <v>16</v>
      </c>
      <c r="K164" s="1" t="s">
        <v>82</v>
      </c>
      <c r="L164" s="1" t="s">
        <v>44</v>
      </c>
      <c r="M164" s="1" t="s">
        <v>33</v>
      </c>
      <c r="N164" s="1" t="s">
        <v>32</v>
      </c>
      <c r="O164" s="1" t="s">
        <v>201</v>
      </c>
      <c r="P164" s="1">
        <v>3</v>
      </c>
      <c r="Q164" s="1">
        <f t="shared" si="2"/>
        <v>0</v>
      </c>
      <c r="R164" s="1" t="s">
        <v>56</v>
      </c>
    </row>
    <row r="165" spans="1:18" s="1" customFormat="1" x14ac:dyDescent="0.3">
      <c r="A165" s="1">
        <v>2013</v>
      </c>
      <c r="B165" s="1">
        <v>243</v>
      </c>
      <c r="C165" s="1">
        <v>1</v>
      </c>
      <c r="D165" s="1" t="s">
        <v>61</v>
      </c>
      <c r="E165" s="1" t="s">
        <v>233</v>
      </c>
      <c r="F165" s="1" t="s">
        <v>907</v>
      </c>
      <c r="G165" s="1" t="s">
        <v>171</v>
      </c>
      <c r="H165" s="1" t="s">
        <v>172</v>
      </c>
      <c r="I165" s="1" t="s">
        <v>44</v>
      </c>
      <c r="J165" s="1">
        <v>6</v>
      </c>
      <c r="K165" s="1" t="s">
        <v>99</v>
      </c>
      <c r="L165" s="1" t="s">
        <v>44</v>
      </c>
      <c r="M165" s="1" t="s">
        <v>99</v>
      </c>
      <c r="N165" s="1" t="s">
        <v>209</v>
      </c>
      <c r="O165" s="1" t="s">
        <v>210</v>
      </c>
      <c r="P165" s="1">
        <v>2</v>
      </c>
      <c r="Q165" s="1">
        <f t="shared" si="2"/>
        <v>0</v>
      </c>
      <c r="R165" s="1" t="s">
        <v>173</v>
      </c>
    </row>
    <row r="166" spans="1:18" s="1" customFormat="1" x14ac:dyDescent="0.3">
      <c r="A166" s="1">
        <v>2013</v>
      </c>
      <c r="B166" s="1">
        <v>244</v>
      </c>
      <c r="C166" s="1">
        <v>1</v>
      </c>
      <c r="D166" s="1" t="s">
        <v>61</v>
      </c>
      <c r="E166" s="1" t="s">
        <v>555</v>
      </c>
      <c r="F166" s="1" t="s">
        <v>909</v>
      </c>
      <c r="G166" s="1" t="s">
        <v>131</v>
      </c>
      <c r="H166" s="1" t="s">
        <v>132</v>
      </c>
      <c r="I166" s="1" t="s">
        <v>44</v>
      </c>
      <c r="J166" s="1">
        <v>14</v>
      </c>
      <c r="K166" s="1" t="s">
        <v>99</v>
      </c>
      <c r="L166" s="1" t="s">
        <v>44</v>
      </c>
      <c r="M166" s="1" t="s">
        <v>99</v>
      </c>
      <c r="N166" s="1" t="s">
        <v>209</v>
      </c>
      <c r="O166" s="1" t="s">
        <v>210</v>
      </c>
      <c r="P166" s="1">
        <v>2</v>
      </c>
      <c r="Q166" s="1">
        <f t="shared" si="2"/>
        <v>0</v>
      </c>
      <c r="R166" s="1" t="s">
        <v>173</v>
      </c>
    </row>
    <row r="167" spans="1:18" s="1" customFormat="1" x14ac:dyDescent="0.3">
      <c r="A167" s="1">
        <v>2013</v>
      </c>
      <c r="B167" s="1">
        <v>245</v>
      </c>
      <c r="C167" s="1">
        <v>1</v>
      </c>
      <c r="D167" s="1" t="s">
        <v>61</v>
      </c>
      <c r="E167" s="1" t="s">
        <v>466</v>
      </c>
      <c r="F167" s="1" t="s">
        <v>910</v>
      </c>
      <c r="G167" s="1" t="s">
        <v>63</v>
      </c>
      <c r="H167" s="1" t="s">
        <v>64</v>
      </c>
      <c r="I167" s="1" t="s">
        <v>34</v>
      </c>
      <c r="J167" s="1">
        <v>11</v>
      </c>
      <c r="K167" s="1" t="s">
        <v>167</v>
      </c>
      <c r="L167" s="1" t="s">
        <v>44</v>
      </c>
      <c r="M167" s="1" t="s">
        <v>64</v>
      </c>
      <c r="N167" s="1" t="s">
        <v>63</v>
      </c>
      <c r="O167" s="1" t="s">
        <v>152</v>
      </c>
      <c r="P167" s="1">
        <v>5</v>
      </c>
      <c r="Q167" s="1">
        <f t="shared" si="2"/>
        <v>0</v>
      </c>
      <c r="R167" s="1" t="s">
        <v>56</v>
      </c>
    </row>
    <row r="168" spans="1:18" s="1" customFormat="1" x14ac:dyDescent="0.3">
      <c r="A168" s="1">
        <v>2013</v>
      </c>
      <c r="B168" s="1">
        <v>246</v>
      </c>
      <c r="C168" s="1">
        <v>1</v>
      </c>
      <c r="D168" s="1" t="s">
        <v>61</v>
      </c>
      <c r="E168" s="1" t="s">
        <v>208</v>
      </c>
      <c r="F168" s="1" t="s">
        <v>762</v>
      </c>
      <c r="G168" s="1" t="s">
        <v>98</v>
      </c>
      <c r="H168" s="1" t="s">
        <v>99</v>
      </c>
      <c r="I168" s="1" t="s">
        <v>44</v>
      </c>
      <c r="J168" s="1">
        <v>1</v>
      </c>
      <c r="K168" s="1" t="s">
        <v>109</v>
      </c>
      <c r="L168" s="1" t="s">
        <v>44</v>
      </c>
      <c r="M168" s="1" t="s">
        <v>99</v>
      </c>
      <c r="N168" s="1" t="s">
        <v>209</v>
      </c>
      <c r="O168" s="1" t="s">
        <v>210</v>
      </c>
      <c r="P168" s="1">
        <v>2</v>
      </c>
      <c r="Q168" s="1">
        <f t="shared" si="2"/>
        <v>0</v>
      </c>
      <c r="R168" s="1" t="s">
        <v>56</v>
      </c>
    </row>
    <row r="169" spans="1:18" s="1" customFormat="1" x14ac:dyDescent="0.3">
      <c r="A169" s="1">
        <v>2013</v>
      </c>
      <c r="B169" s="1">
        <v>248</v>
      </c>
      <c r="C169" s="1">
        <v>1</v>
      </c>
      <c r="D169" s="1" t="s">
        <v>61</v>
      </c>
      <c r="E169" s="1" t="s">
        <v>261</v>
      </c>
      <c r="F169" s="1" t="s">
        <v>740</v>
      </c>
      <c r="G169" s="1" t="s">
        <v>89</v>
      </c>
      <c r="H169" s="1" t="s">
        <v>90</v>
      </c>
      <c r="I169" s="1" t="s">
        <v>44</v>
      </c>
      <c r="J169" s="1">
        <v>2</v>
      </c>
      <c r="K169" s="1" t="s">
        <v>193</v>
      </c>
      <c r="L169" s="1" t="s">
        <v>44</v>
      </c>
      <c r="M169" s="1" t="s">
        <v>90</v>
      </c>
      <c r="N169" s="1" t="s">
        <v>89</v>
      </c>
      <c r="O169" s="1" t="s">
        <v>232</v>
      </c>
      <c r="P169" s="1">
        <v>192</v>
      </c>
      <c r="Q169" s="1">
        <f t="shared" si="2"/>
        <v>0</v>
      </c>
      <c r="R169" s="1" t="s">
        <v>56</v>
      </c>
    </row>
    <row r="170" spans="1:18" s="1" customFormat="1" x14ac:dyDescent="0.3">
      <c r="A170" s="1">
        <v>2013</v>
      </c>
      <c r="B170" s="1">
        <v>250</v>
      </c>
      <c r="C170" s="1">
        <v>1</v>
      </c>
      <c r="D170" s="1" t="s">
        <v>61</v>
      </c>
      <c r="E170" s="1" t="s">
        <v>426</v>
      </c>
      <c r="F170" s="1" t="s">
        <v>870</v>
      </c>
      <c r="G170" s="1" t="s">
        <v>89</v>
      </c>
      <c r="H170" s="1" t="s">
        <v>90</v>
      </c>
      <c r="I170" s="1" t="s">
        <v>44</v>
      </c>
      <c r="J170" s="1">
        <v>9</v>
      </c>
      <c r="K170" s="1" t="s">
        <v>220</v>
      </c>
      <c r="L170" s="1" t="s">
        <v>34</v>
      </c>
      <c r="M170" s="1" t="s">
        <v>90</v>
      </c>
      <c r="N170" s="1" t="s">
        <v>89</v>
      </c>
      <c r="O170" s="1" t="s">
        <v>232</v>
      </c>
      <c r="P170" s="1">
        <v>192</v>
      </c>
      <c r="Q170" s="1">
        <f t="shared" si="2"/>
        <v>0</v>
      </c>
      <c r="R170" s="1" t="s">
        <v>56</v>
      </c>
    </row>
    <row r="171" spans="1:18" s="1" customFormat="1" x14ac:dyDescent="0.3">
      <c r="A171" s="1">
        <v>2013</v>
      </c>
      <c r="B171" s="1">
        <v>251</v>
      </c>
      <c r="C171" s="1">
        <v>1</v>
      </c>
      <c r="D171" s="1" t="s">
        <v>61</v>
      </c>
      <c r="E171" s="1" t="s">
        <v>427</v>
      </c>
      <c r="F171" s="1" t="s">
        <v>912</v>
      </c>
      <c r="G171" s="1" t="s">
        <v>166</v>
      </c>
      <c r="H171" s="1" t="s">
        <v>167</v>
      </c>
      <c r="I171" s="1" t="s">
        <v>44</v>
      </c>
      <c r="J171" s="1">
        <v>9</v>
      </c>
      <c r="K171" s="1" t="s">
        <v>184</v>
      </c>
      <c r="L171" s="1" t="s">
        <v>44</v>
      </c>
      <c r="M171" s="1" t="s">
        <v>184</v>
      </c>
      <c r="N171" s="1" t="s">
        <v>185</v>
      </c>
      <c r="O171" s="1" t="s">
        <v>186</v>
      </c>
      <c r="P171" s="1">
        <v>174</v>
      </c>
      <c r="Q171" s="1">
        <f t="shared" si="2"/>
        <v>0</v>
      </c>
      <c r="R171" s="1" t="s">
        <v>173</v>
      </c>
    </row>
    <row r="172" spans="1:18" s="1" customFormat="1" x14ac:dyDescent="0.3">
      <c r="A172" s="1">
        <v>2013</v>
      </c>
      <c r="B172" s="1">
        <v>252</v>
      </c>
      <c r="C172" s="1">
        <v>1</v>
      </c>
      <c r="D172" s="1" t="s">
        <v>61</v>
      </c>
      <c r="E172" s="1" t="s">
        <v>535</v>
      </c>
      <c r="F172" s="1" t="s">
        <v>728</v>
      </c>
      <c r="G172" s="1" t="s">
        <v>102</v>
      </c>
      <c r="H172" s="1" t="s">
        <v>103</v>
      </c>
      <c r="I172" s="1" t="s">
        <v>34</v>
      </c>
      <c r="J172" s="1">
        <v>13</v>
      </c>
      <c r="K172" s="1" t="s">
        <v>212</v>
      </c>
      <c r="L172" s="1" t="s">
        <v>44</v>
      </c>
      <c r="M172" s="1" t="s">
        <v>212</v>
      </c>
      <c r="N172" s="1" t="s">
        <v>248</v>
      </c>
      <c r="O172" s="1" t="s">
        <v>301</v>
      </c>
      <c r="P172" s="1">
        <v>8</v>
      </c>
      <c r="Q172" s="1">
        <f t="shared" si="2"/>
        <v>0</v>
      </c>
      <c r="R172" s="1" t="s">
        <v>173</v>
      </c>
    </row>
    <row r="173" spans="1:18" s="1" customFormat="1" x14ac:dyDescent="0.3">
      <c r="A173" s="1">
        <v>2013</v>
      </c>
      <c r="B173" s="1">
        <v>253</v>
      </c>
      <c r="C173" s="1">
        <v>1</v>
      </c>
      <c r="D173" s="1" t="s">
        <v>61</v>
      </c>
      <c r="E173" s="1" t="s">
        <v>292</v>
      </c>
      <c r="F173" s="1" t="s">
        <v>913</v>
      </c>
      <c r="G173" s="1" t="s">
        <v>250</v>
      </c>
      <c r="H173" s="1" t="s">
        <v>251</v>
      </c>
      <c r="I173" s="1" t="s">
        <v>34</v>
      </c>
      <c r="J173" s="1">
        <v>3</v>
      </c>
      <c r="K173" s="1" t="s">
        <v>64</v>
      </c>
      <c r="L173" s="1" t="s">
        <v>34</v>
      </c>
      <c r="M173" s="1" t="s">
        <v>64</v>
      </c>
      <c r="N173" s="1" t="s">
        <v>63</v>
      </c>
      <c r="O173" s="1" t="s">
        <v>152</v>
      </c>
      <c r="P173" s="1">
        <v>5</v>
      </c>
      <c r="Q173" s="1">
        <f t="shared" si="2"/>
        <v>0</v>
      </c>
      <c r="R173" s="1" t="s">
        <v>173</v>
      </c>
    </row>
    <row r="174" spans="1:18" s="1" customFormat="1" x14ac:dyDescent="0.3">
      <c r="A174" s="1">
        <v>2013</v>
      </c>
      <c r="B174" s="1">
        <v>254</v>
      </c>
      <c r="C174" s="1">
        <v>1</v>
      </c>
      <c r="D174" s="1" t="s">
        <v>61</v>
      </c>
      <c r="E174" s="1" t="s">
        <v>537</v>
      </c>
      <c r="F174" s="1" t="s">
        <v>711</v>
      </c>
      <c r="G174" s="1" t="s">
        <v>154</v>
      </c>
      <c r="H174" s="1" t="s">
        <v>155</v>
      </c>
      <c r="I174" s="1" t="s">
        <v>34</v>
      </c>
      <c r="J174" s="1">
        <v>13</v>
      </c>
      <c r="K174" s="1" t="s">
        <v>68</v>
      </c>
      <c r="L174" s="1" t="s">
        <v>34</v>
      </c>
      <c r="M174" s="1" t="s">
        <v>155</v>
      </c>
      <c r="N174" s="1" t="s">
        <v>154</v>
      </c>
      <c r="O174" s="1" t="s">
        <v>156</v>
      </c>
      <c r="P174" s="1">
        <v>3</v>
      </c>
      <c r="Q174" s="1">
        <f t="shared" si="2"/>
        <v>0</v>
      </c>
      <c r="R174" s="1" t="s">
        <v>56</v>
      </c>
    </row>
    <row r="175" spans="1:18" s="1" customFormat="1" x14ac:dyDescent="0.3">
      <c r="A175" s="1">
        <v>2013</v>
      </c>
      <c r="B175" s="1">
        <v>255</v>
      </c>
      <c r="C175" s="1">
        <v>1</v>
      </c>
      <c r="D175" s="1" t="s">
        <v>61</v>
      </c>
      <c r="E175" s="1" t="s">
        <v>335</v>
      </c>
      <c r="F175" s="1" t="s">
        <v>771</v>
      </c>
      <c r="G175" s="1" t="s">
        <v>137</v>
      </c>
      <c r="H175" s="1" t="s">
        <v>138</v>
      </c>
      <c r="I175" s="1" t="s">
        <v>44</v>
      </c>
      <c r="J175" s="1">
        <v>5</v>
      </c>
      <c r="K175" s="1" t="s">
        <v>132</v>
      </c>
      <c r="L175" s="1" t="s">
        <v>44</v>
      </c>
      <c r="M175" s="1" t="s">
        <v>132</v>
      </c>
      <c r="N175" s="1" t="s">
        <v>131</v>
      </c>
      <c r="O175" s="1" t="s">
        <v>133</v>
      </c>
      <c r="P175" s="1">
        <v>0</v>
      </c>
      <c r="Q175" s="1">
        <f t="shared" si="2"/>
        <v>0</v>
      </c>
      <c r="R175" s="1" t="s">
        <v>173</v>
      </c>
    </row>
    <row r="176" spans="1:18" s="1" customFormat="1" x14ac:dyDescent="0.3">
      <c r="A176" s="1">
        <v>2013</v>
      </c>
      <c r="B176" s="1">
        <v>257</v>
      </c>
      <c r="C176" s="1">
        <v>1</v>
      </c>
      <c r="D176" s="1" t="s">
        <v>61</v>
      </c>
      <c r="E176" s="1" t="s">
        <v>407</v>
      </c>
      <c r="F176" s="1" t="s">
        <v>914</v>
      </c>
      <c r="G176" s="1" t="s">
        <v>47</v>
      </c>
      <c r="H176" s="1" t="s">
        <v>48</v>
      </c>
      <c r="I176" s="1" t="s">
        <v>34</v>
      </c>
      <c r="J176" s="1">
        <v>8</v>
      </c>
      <c r="K176" s="1" t="s">
        <v>99</v>
      </c>
      <c r="L176" s="1" t="s">
        <v>44</v>
      </c>
      <c r="M176" s="1" t="s">
        <v>48</v>
      </c>
      <c r="N176" s="1" t="s">
        <v>47</v>
      </c>
      <c r="O176" s="1" t="s">
        <v>120</v>
      </c>
      <c r="P176" s="1">
        <v>153</v>
      </c>
      <c r="Q176" s="1">
        <f t="shared" si="2"/>
        <v>0</v>
      </c>
      <c r="R176" s="1" t="s">
        <v>56</v>
      </c>
    </row>
    <row r="177" spans="1:19" s="1" customFormat="1" x14ac:dyDescent="0.3">
      <c r="A177" s="1">
        <v>2013</v>
      </c>
      <c r="B177" s="1">
        <v>258</v>
      </c>
      <c r="C177" s="1">
        <v>1</v>
      </c>
      <c r="D177" s="1" t="s">
        <v>61</v>
      </c>
      <c r="E177" s="1" t="s">
        <v>593</v>
      </c>
      <c r="F177" s="1" t="s">
        <v>806</v>
      </c>
      <c r="G177" s="1" t="s">
        <v>81</v>
      </c>
      <c r="H177" s="1" t="s">
        <v>82</v>
      </c>
      <c r="I177" s="1" t="s">
        <v>44</v>
      </c>
      <c r="J177" s="1">
        <v>16</v>
      </c>
      <c r="K177" s="1" t="s">
        <v>33</v>
      </c>
      <c r="L177" s="1" t="s">
        <v>34</v>
      </c>
      <c r="M177" s="1" t="s">
        <v>33</v>
      </c>
      <c r="N177" s="1" t="s">
        <v>32</v>
      </c>
      <c r="O177" s="1" t="s">
        <v>201</v>
      </c>
      <c r="P177" s="1">
        <v>3</v>
      </c>
      <c r="Q177" s="1">
        <f t="shared" si="2"/>
        <v>0</v>
      </c>
      <c r="R177" s="1" t="s">
        <v>173</v>
      </c>
    </row>
    <row r="178" spans="1:19" s="1" customFormat="1" x14ac:dyDescent="0.3">
      <c r="A178" s="1">
        <v>2013</v>
      </c>
      <c r="B178" s="1">
        <v>259</v>
      </c>
      <c r="C178" s="1">
        <v>1</v>
      </c>
      <c r="D178" s="1" t="s">
        <v>61</v>
      </c>
      <c r="E178" s="1" t="s">
        <v>559</v>
      </c>
      <c r="F178" s="1" t="s">
        <v>915</v>
      </c>
      <c r="G178" s="1" t="s">
        <v>127</v>
      </c>
      <c r="H178" s="1" t="s">
        <v>128</v>
      </c>
      <c r="I178" s="1" t="s">
        <v>44</v>
      </c>
      <c r="J178" s="1">
        <v>14</v>
      </c>
      <c r="K178" s="1" t="s">
        <v>82</v>
      </c>
      <c r="L178" s="1" t="s">
        <v>44</v>
      </c>
      <c r="M178" s="1" t="s">
        <v>82</v>
      </c>
      <c r="N178" s="1" t="s">
        <v>84</v>
      </c>
      <c r="O178" s="1" t="s">
        <v>85</v>
      </c>
      <c r="P178" s="1">
        <v>78</v>
      </c>
      <c r="Q178" s="1">
        <f t="shared" si="2"/>
        <v>0</v>
      </c>
      <c r="R178" s="1" t="s">
        <v>173</v>
      </c>
    </row>
    <row r="179" spans="1:19" s="1" customFormat="1" x14ac:dyDescent="0.3">
      <c r="A179" s="1">
        <v>2013</v>
      </c>
      <c r="B179" s="1">
        <v>261</v>
      </c>
      <c r="C179" s="1">
        <v>1</v>
      </c>
      <c r="D179" s="1" t="s">
        <v>61</v>
      </c>
      <c r="E179" s="1" t="s">
        <v>275</v>
      </c>
      <c r="F179" s="1" t="s">
        <v>729</v>
      </c>
      <c r="G179" s="1" t="s">
        <v>204</v>
      </c>
      <c r="H179" s="1" t="s">
        <v>193</v>
      </c>
      <c r="I179" s="1" t="s">
        <v>44</v>
      </c>
      <c r="J179" s="1">
        <v>2</v>
      </c>
      <c r="K179" s="1" t="s">
        <v>90</v>
      </c>
      <c r="L179" s="1" t="s">
        <v>44</v>
      </c>
      <c r="M179" s="1" t="s">
        <v>90</v>
      </c>
      <c r="N179" s="1" t="s">
        <v>89</v>
      </c>
      <c r="O179" s="1" t="s">
        <v>232</v>
      </c>
      <c r="P179" s="1">
        <v>192</v>
      </c>
      <c r="Q179" s="1">
        <f t="shared" si="2"/>
        <v>0</v>
      </c>
      <c r="R179" s="1" t="s">
        <v>173</v>
      </c>
    </row>
    <row r="180" spans="1:19" s="1" customFormat="1" x14ac:dyDescent="0.3">
      <c r="A180" s="1">
        <v>2013</v>
      </c>
      <c r="B180" s="1">
        <v>262</v>
      </c>
      <c r="C180" s="1">
        <v>1</v>
      </c>
      <c r="D180" s="1" t="s">
        <v>61</v>
      </c>
      <c r="E180" s="1" t="s">
        <v>107</v>
      </c>
      <c r="F180" s="1" t="s">
        <v>916</v>
      </c>
      <c r="G180" s="1" t="s">
        <v>122</v>
      </c>
      <c r="H180" s="1" t="s">
        <v>83</v>
      </c>
      <c r="I180" s="1" t="s">
        <v>34</v>
      </c>
      <c r="J180" s="1">
        <v>14</v>
      </c>
      <c r="K180" s="1" t="s">
        <v>172</v>
      </c>
      <c r="L180" s="1" t="s">
        <v>44</v>
      </c>
      <c r="M180" s="1" t="s">
        <v>172</v>
      </c>
      <c r="N180" s="1" t="s">
        <v>171</v>
      </c>
      <c r="O180" s="1" t="s">
        <v>199</v>
      </c>
      <c r="P180" s="1">
        <v>221</v>
      </c>
      <c r="Q180" s="1">
        <f t="shared" si="2"/>
        <v>1</v>
      </c>
      <c r="R180" s="1" t="s">
        <v>173</v>
      </c>
    </row>
    <row r="181" spans="1:19" s="1" customFormat="1" x14ac:dyDescent="0.3">
      <c r="A181" s="1">
        <v>2013</v>
      </c>
      <c r="B181" s="1">
        <v>263</v>
      </c>
      <c r="C181" s="1">
        <v>1</v>
      </c>
      <c r="D181" s="1" t="s">
        <v>61</v>
      </c>
      <c r="E181" s="1" t="s">
        <v>189</v>
      </c>
      <c r="F181" s="1" t="s">
        <v>762</v>
      </c>
      <c r="G181" s="1" t="s">
        <v>250</v>
      </c>
      <c r="H181" s="1" t="s">
        <v>251</v>
      </c>
      <c r="I181" s="1" t="s">
        <v>34</v>
      </c>
      <c r="J181" s="1">
        <v>4</v>
      </c>
      <c r="K181" s="1" t="s">
        <v>54</v>
      </c>
      <c r="L181" s="1" t="s">
        <v>34</v>
      </c>
      <c r="M181" s="1" t="s">
        <v>251</v>
      </c>
      <c r="N181" s="1" t="s">
        <v>250</v>
      </c>
      <c r="O181" s="1" t="s">
        <v>260</v>
      </c>
      <c r="P181" s="1">
        <v>2</v>
      </c>
      <c r="Q181" s="1">
        <f t="shared" si="2"/>
        <v>0</v>
      </c>
      <c r="R181" s="1" t="s">
        <v>56</v>
      </c>
    </row>
    <row r="182" spans="1:19" s="1" customFormat="1" x14ac:dyDescent="0.3">
      <c r="A182" s="1">
        <v>2013</v>
      </c>
      <c r="B182" s="1">
        <v>264</v>
      </c>
      <c r="C182" s="1">
        <v>1</v>
      </c>
      <c r="D182" s="1" t="s">
        <v>61</v>
      </c>
      <c r="E182" s="1" t="s">
        <v>336</v>
      </c>
      <c r="F182" s="1" t="s">
        <v>787</v>
      </c>
      <c r="G182" s="1" t="s">
        <v>127</v>
      </c>
      <c r="H182" s="1" t="s">
        <v>128</v>
      </c>
      <c r="I182" s="1" t="s">
        <v>44</v>
      </c>
      <c r="J182" s="1">
        <v>5</v>
      </c>
      <c r="K182" s="1" t="s">
        <v>144</v>
      </c>
      <c r="L182" s="1" t="s">
        <v>34</v>
      </c>
      <c r="M182" s="1" t="s">
        <v>128</v>
      </c>
      <c r="N182" s="1" t="s">
        <v>127</v>
      </c>
      <c r="O182" s="1" t="s">
        <v>129</v>
      </c>
      <c r="P182" s="1">
        <v>177</v>
      </c>
      <c r="Q182" s="1">
        <f t="shared" si="2"/>
        <v>0</v>
      </c>
      <c r="R182" s="1" t="s">
        <v>56</v>
      </c>
    </row>
    <row r="183" spans="1:19" s="1" customFormat="1" x14ac:dyDescent="0.3">
      <c r="A183" s="1">
        <v>2013</v>
      </c>
      <c r="B183" s="1">
        <v>266</v>
      </c>
      <c r="C183" s="1">
        <v>2</v>
      </c>
      <c r="D183" s="1" t="s">
        <v>61</v>
      </c>
      <c r="E183" s="1" t="s">
        <v>224</v>
      </c>
      <c r="F183" s="1" t="s">
        <v>769</v>
      </c>
      <c r="G183" s="1" t="s">
        <v>137</v>
      </c>
      <c r="H183" s="1" t="s">
        <v>138</v>
      </c>
      <c r="I183" s="1" t="s">
        <v>44</v>
      </c>
      <c r="J183" s="1">
        <v>11</v>
      </c>
      <c r="K183" s="1" t="s">
        <v>83</v>
      </c>
      <c r="L183" s="1" t="s">
        <v>34</v>
      </c>
      <c r="M183" s="1" t="s">
        <v>83</v>
      </c>
      <c r="N183" s="1" t="s">
        <v>123</v>
      </c>
      <c r="O183" s="1" t="s">
        <v>124</v>
      </c>
      <c r="P183" s="1">
        <v>3</v>
      </c>
      <c r="Q183" s="1">
        <f t="shared" si="2"/>
        <v>0</v>
      </c>
      <c r="R183" s="1" t="s">
        <v>173</v>
      </c>
    </row>
    <row r="184" spans="1:19" s="1" customFormat="1" x14ac:dyDescent="0.3">
      <c r="A184" s="1">
        <v>2013</v>
      </c>
      <c r="B184" s="1">
        <v>267</v>
      </c>
      <c r="C184" s="1">
        <v>1</v>
      </c>
      <c r="D184" s="1" t="s">
        <v>61</v>
      </c>
      <c r="E184" s="1" t="s">
        <v>598</v>
      </c>
      <c r="F184" s="1" t="s">
        <v>733</v>
      </c>
      <c r="G184" s="1" t="s">
        <v>127</v>
      </c>
      <c r="H184" s="1" t="s">
        <v>128</v>
      </c>
      <c r="I184" s="1" t="s">
        <v>44</v>
      </c>
      <c r="J184" s="1">
        <v>16</v>
      </c>
      <c r="K184" s="1" t="s">
        <v>99</v>
      </c>
      <c r="L184" s="1" t="s">
        <v>44</v>
      </c>
      <c r="M184" s="1" t="s">
        <v>99</v>
      </c>
      <c r="N184" s="1" t="s">
        <v>209</v>
      </c>
      <c r="O184" s="1" t="s">
        <v>210</v>
      </c>
      <c r="P184" s="1">
        <v>2</v>
      </c>
      <c r="Q184" s="1">
        <f t="shared" si="2"/>
        <v>0</v>
      </c>
      <c r="R184" s="1" t="s">
        <v>173</v>
      </c>
    </row>
    <row r="185" spans="1:19" s="1" customFormat="1" x14ac:dyDescent="0.3">
      <c r="A185" s="1">
        <v>2013</v>
      </c>
      <c r="B185" s="1">
        <v>268</v>
      </c>
      <c r="C185" s="1">
        <v>1</v>
      </c>
      <c r="D185" s="1" t="s">
        <v>61</v>
      </c>
      <c r="E185" s="1" t="s">
        <v>539</v>
      </c>
      <c r="F185" s="1" t="s">
        <v>917</v>
      </c>
      <c r="G185" s="1" t="s">
        <v>166</v>
      </c>
      <c r="H185" s="1" t="s">
        <v>167</v>
      </c>
      <c r="I185" s="1" t="s">
        <v>44</v>
      </c>
      <c r="J185" s="1">
        <v>13</v>
      </c>
      <c r="K185" s="1" t="s">
        <v>220</v>
      </c>
      <c r="L185" s="1" t="s">
        <v>34</v>
      </c>
      <c r="M185" s="1" t="s">
        <v>167</v>
      </c>
      <c r="N185" s="1" t="s">
        <v>168</v>
      </c>
      <c r="O185" s="1" t="s">
        <v>169</v>
      </c>
      <c r="P185" s="1">
        <v>257</v>
      </c>
      <c r="Q185" s="1">
        <f t="shared" si="2"/>
        <v>1</v>
      </c>
      <c r="R185" s="1" t="s">
        <v>56</v>
      </c>
    </row>
    <row r="186" spans="1:19" s="1" customFormat="1" x14ac:dyDescent="0.3">
      <c r="A186" s="1">
        <v>2013</v>
      </c>
      <c r="B186" s="1">
        <v>269</v>
      </c>
      <c r="C186" s="1">
        <v>1</v>
      </c>
      <c r="D186" s="1" t="s">
        <v>61</v>
      </c>
      <c r="E186" s="1" t="s">
        <v>294</v>
      </c>
      <c r="F186" s="1" t="s">
        <v>918</v>
      </c>
      <c r="G186" s="1" t="s">
        <v>131</v>
      </c>
      <c r="H186" s="1" t="s">
        <v>132</v>
      </c>
      <c r="I186" s="1" t="s">
        <v>44</v>
      </c>
      <c r="J186" s="1">
        <v>3</v>
      </c>
      <c r="K186" s="1" t="s">
        <v>162</v>
      </c>
      <c r="L186" s="1" t="s">
        <v>34</v>
      </c>
      <c r="M186" s="1" t="s">
        <v>162</v>
      </c>
      <c r="N186" s="1" t="s">
        <v>161</v>
      </c>
      <c r="O186" s="1" t="s">
        <v>163</v>
      </c>
      <c r="P186" s="1">
        <v>1582</v>
      </c>
      <c r="Q186" s="1">
        <f t="shared" si="2"/>
        <v>1</v>
      </c>
      <c r="R186" s="1" t="s">
        <v>173</v>
      </c>
    </row>
    <row r="187" spans="1:19" s="1" customFormat="1" x14ac:dyDescent="0.3">
      <c r="A187" s="1">
        <v>2013</v>
      </c>
      <c r="B187" s="1">
        <v>270</v>
      </c>
      <c r="C187" s="1">
        <v>1</v>
      </c>
      <c r="D187" s="1" t="s">
        <v>61</v>
      </c>
      <c r="E187" s="1" t="s">
        <v>451</v>
      </c>
      <c r="F187" s="1" t="s">
        <v>324</v>
      </c>
      <c r="G187" s="1" t="s">
        <v>250</v>
      </c>
      <c r="H187" s="1" t="s">
        <v>251</v>
      </c>
      <c r="I187" s="1" t="s">
        <v>34</v>
      </c>
      <c r="J187" s="1">
        <v>10</v>
      </c>
      <c r="K187" s="1" t="s">
        <v>87</v>
      </c>
      <c r="L187" s="1" t="s">
        <v>44</v>
      </c>
      <c r="M187" s="1" t="s">
        <v>87</v>
      </c>
      <c r="N187" s="1" t="s">
        <v>245</v>
      </c>
      <c r="O187" s="1" t="s">
        <v>246</v>
      </c>
      <c r="P187" s="1">
        <v>121</v>
      </c>
      <c r="Q187" s="1">
        <f t="shared" si="2"/>
        <v>0</v>
      </c>
      <c r="R187" s="1" t="s">
        <v>173</v>
      </c>
    </row>
    <row r="188" spans="1:19" s="1" customFormat="1" x14ac:dyDescent="0.3">
      <c r="A188" s="1">
        <v>2013</v>
      </c>
      <c r="B188" s="1">
        <v>271</v>
      </c>
      <c r="C188" s="1">
        <v>1</v>
      </c>
      <c r="D188" s="1" t="s">
        <v>61</v>
      </c>
      <c r="E188" s="1" t="s">
        <v>561</v>
      </c>
      <c r="F188" s="1" t="s">
        <v>787</v>
      </c>
      <c r="G188" s="1" t="s">
        <v>250</v>
      </c>
      <c r="H188" s="1" t="s">
        <v>251</v>
      </c>
      <c r="I188" s="1" t="s">
        <v>34</v>
      </c>
      <c r="J188" s="1">
        <v>14</v>
      </c>
      <c r="K188" s="1" t="s">
        <v>95</v>
      </c>
      <c r="L188" s="1" t="s">
        <v>44</v>
      </c>
      <c r="M188" s="1" t="s">
        <v>251</v>
      </c>
      <c r="N188" s="1" t="s">
        <v>250</v>
      </c>
      <c r="O188" s="1" t="s">
        <v>260</v>
      </c>
      <c r="P188" s="1">
        <v>2</v>
      </c>
      <c r="Q188" s="1">
        <f t="shared" si="2"/>
        <v>0</v>
      </c>
      <c r="R188" s="1" t="s">
        <v>56</v>
      </c>
      <c r="S188" s="1" t="s">
        <v>1017</v>
      </c>
    </row>
    <row r="189" spans="1:19" s="1" customFormat="1" x14ac:dyDescent="0.3">
      <c r="A189" s="1">
        <v>2013</v>
      </c>
      <c r="B189" s="1">
        <v>272</v>
      </c>
      <c r="C189" s="1">
        <v>1</v>
      </c>
      <c r="D189" s="1" t="s">
        <v>61</v>
      </c>
      <c r="E189" s="1" t="s">
        <v>295</v>
      </c>
      <c r="F189" s="1" t="s">
        <v>919</v>
      </c>
      <c r="G189" s="1" t="s">
        <v>131</v>
      </c>
      <c r="H189" s="1" t="s">
        <v>132</v>
      </c>
      <c r="I189" s="1" t="s">
        <v>44</v>
      </c>
      <c r="J189" s="1">
        <v>3</v>
      </c>
      <c r="K189" s="1" t="s">
        <v>162</v>
      </c>
      <c r="L189" s="1" t="s">
        <v>34</v>
      </c>
      <c r="M189" s="1" t="s">
        <v>162</v>
      </c>
      <c r="N189" s="1" t="s">
        <v>161</v>
      </c>
      <c r="O189" s="1" t="s">
        <v>163</v>
      </c>
      <c r="P189" s="1">
        <v>1582</v>
      </c>
      <c r="Q189" s="1">
        <f t="shared" si="2"/>
        <v>1</v>
      </c>
      <c r="R189" s="1" t="s">
        <v>173</v>
      </c>
    </row>
    <row r="190" spans="1:19" s="1" customFormat="1" x14ac:dyDescent="0.3">
      <c r="A190" s="1">
        <v>2013</v>
      </c>
      <c r="B190" s="1">
        <v>273</v>
      </c>
      <c r="C190" s="1">
        <v>1</v>
      </c>
      <c r="D190" s="1" t="s">
        <v>61</v>
      </c>
      <c r="E190" s="1" t="s">
        <v>410</v>
      </c>
      <c r="F190" s="1" t="s">
        <v>688</v>
      </c>
      <c r="G190" s="1" t="s">
        <v>250</v>
      </c>
      <c r="H190" s="1" t="s">
        <v>251</v>
      </c>
      <c r="I190" s="1" t="s">
        <v>34</v>
      </c>
      <c r="J190" s="1">
        <v>8</v>
      </c>
      <c r="K190" s="1" t="s">
        <v>212</v>
      </c>
      <c r="L190" s="1" t="s">
        <v>44</v>
      </c>
      <c r="M190" s="1" t="s">
        <v>385</v>
      </c>
      <c r="N190" s="1" t="s">
        <v>386</v>
      </c>
      <c r="O190" s="1" t="s">
        <v>387</v>
      </c>
      <c r="P190" s="1">
        <v>58</v>
      </c>
      <c r="Q190" s="1">
        <f t="shared" si="2"/>
        <v>0</v>
      </c>
      <c r="R190" s="1" t="s">
        <v>388</v>
      </c>
    </row>
    <row r="191" spans="1:19" s="1" customFormat="1" x14ac:dyDescent="0.3">
      <c r="A191" s="1">
        <v>2013</v>
      </c>
      <c r="B191" s="1">
        <v>275</v>
      </c>
      <c r="C191" s="1">
        <v>1</v>
      </c>
      <c r="D191" s="1" t="s">
        <v>61</v>
      </c>
      <c r="E191" s="1" t="s">
        <v>325</v>
      </c>
      <c r="F191" s="1" t="s">
        <v>794</v>
      </c>
      <c r="G191" s="1" t="s">
        <v>204</v>
      </c>
      <c r="H191" s="1" t="s">
        <v>193</v>
      </c>
      <c r="I191" s="1" t="s">
        <v>44</v>
      </c>
      <c r="J191" s="1">
        <v>11</v>
      </c>
      <c r="K191" s="1" t="s">
        <v>155</v>
      </c>
      <c r="L191" s="1" t="s">
        <v>34</v>
      </c>
      <c r="M191" s="1" t="s">
        <v>155</v>
      </c>
      <c r="N191" s="1" t="s">
        <v>154</v>
      </c>
      <c r="O191" s="1" t="s">
        <v>156</v>
      </c>
      <c r="P191" s="1">
        <v>3</v>
      </c>
      <c r="Q191" s="1">
        <f t="shared" si="2"/>
        <v>0</v>
      </c>
      <c r="R191" s="1" t="s">
        <v>173</v>
      </c>
    </row>
    <row r="192" spans="1:19" s="1" customFormat="1" x14ac:dyDescent="0.3">
      <c r="A192" s="1">
        <v>2013</v>
      </c>
      <c r="B192" s="1">
        <v>276</v>
      </c>
      <c r="C192" s="1">
        <v>1</v>
      </c>
      <c r="D192" s="1" t="s">
        <v>61</v>
      </c>
      <c r="E192" s="1" t="s">
        <v>278</v>
      </c>
      <c r="F192" s="1" t="s">
        <v>770</v>
      </c>
      <c r="G192" s="1" t="s">
        <v>248</v>
      </c>
      <c r="H192" s="1" t="s">
        <v>212</v>
      </c>
      <c r="I192" s="1" t="s">
        <v>44</v>
      </c>
      <c r="J192" s="1">
        <v>2</v>
      </c>
      <c r="K192" s="1" t="s">
        <v>64</v>
      </c>
      <c r="L192" s="1" t="s">
        <v>34</v>
      </c>
      <c r="M192" s="1" t="s">
        <v>64</v>
      </c>
      <c r="N192" s="1" t="s">
        <v>63</v>
      </c>
      <c r="O192" s="1" t="s">
        <v>152</v>
      </c>
      <c r="P192" s="1">
        <v>5</v>
      </c>
      <c r="Q192" s="1">
        <f t="shared" si="2"/>
        <v>0</v>
      </c>
      <c r="R192" s="1" t="s">
        <v>173</v>
      </c>
    </row>
    <row r="193" spans="1:18" s="1" customFormat="1" x14ac:dyDescent="0.3">
      <c r="A193" s="1">
        <v>2013</v>
      </c>
      <c r="B193" s="1">
        <v>277</v>
      </c>
      <c r="C193" s="1">
        <v>2</v>
      </c>
      <c r="D193" s="1" t="s">
        <v>61</v>
      </c>
      <c r="E193" s="1" t="s">
        <v>278</v>
      </c>
      <c r="F193" s="1" t="s">
        <v>770</v>
      </c>
      <c r="G193" s="1" t="s">
        <v>248</v>
      </c>
      <c r="H193" s="1" t="s">
        <v>212</v>
      </c>
      <c r="I193" s="1" t="s">
        <v>44</v>
      </c>
      <c r="J193" s="1">
        <v>10</v>
      </c>
      <c r="K193" s="1" t="s">
        <v>72</v>
      </c>
      <c r="L193" s="1" t="s">
        <v>34</v>
      </c>
      <c r="M193" s="1" t="s">
        <v>212</v>
      </c>
      <c r="N193" s="1" t="s">
        <v>248</v>
      </c>
      <c r="O193" s="1" t="s">
        <v>301</v>
      </c>
      <c r="P193" s="1">
        <v>8</v>
      </c>
      <c r="Q193" s="1">
        <f t="shared" si="2"/>
        <v>0</v>
      </c>
      <c r="R193" s="1" t="s">
        <v>56</v>
      </c>
    </row>
    <row r="194" spans="1:18" s="1" customFormat="1" x14ac:dyDescent="0.3">
      <c r="A194" s="1">
        <v>2013</v>
      </c>
      <c r="B194" s="1">
        <v>278</v>
      </c>
      <c r="C194" s="1">
        <v>1</v>
      </c>
      <c r="D194" s="1" t="s">
        <v>61</v>
      </c>
      <c r="E194" s="1" t="s">
        <v>540</v>
      </c>
      <c r="F194" s="1" t="s">
        <v>744</v>
      </c>
      <c r="G194" s="1" t="s">
        <v>53</v>
      </c>
      <c r="H194" s="1" t="s">
        <v>54</v>
      </c>
      <c r="I194" s="1" t="s">
        <v>34</v>
      </c>
      <c r="J194" s="1">
        <v>15</v>
      </c>
      <c r="K194" s="1" t="s">
        <v>95</v>
      </c>
      <c r="L194" s="1" t="s">
        <v>44</v>
      </c>
      <c r="M194" s="1" t="s">
        <v>54</v>
      </c>
      <c r="N194" s="1" t="s">
        <v>53</v>
      </c>
      <c r="O194" s="1" t="s">
        <v>55</v>
      </c>
      <c r="P194" s="1">
        <v>216</v>
      </c>
      <c r="Q194" s="1">
        <f t="shared" ref="Q194:Q257" si="3">IF(P194&lt;196.3,0,1)</f>
        <v>1</v>
      </c>
      <c r="R194" s="1" t="s">
        <v>56</v>
      </c>
    </row>
    <row r="195" spans="1:18" s="1" customFormat="1" x14ac:dyDescent="0.3">
      <c r="A195" s="1">
        <v>2013</v>
      </c>
      <c r="B195" s="1">
        <v>279</v>
      </c>
      <c r="C195" s="1">
        <v>1</v>
      </c>
      <c r="D195" s="1" t="s">
        <v>61</v>
      </c>
      <c r="E195" s="1" t="s">
        <v>296</v>
      </c>
      <c r="F195" s="1" t="s">
        <v>796</v>
      </c>
      <c r="G195" s="1" t="s">
        <v>166</v>
      </c>
      <c r="H195" s="1" t="s">
        <v>167</v>
      </c>
      <c r="I195" s="1" t="s">
        <v>44</v>
      </c>
      <c r="J195" s="1">
        <v>12</v>
      </c>
      <c r="K195" s="1" t="s">
        <v>90</v>
      </c>
      <c r="L195" s="1" t="s">
        <v>44</v>
      </c>
      <c r="M195" s="1" t="s">
        <v>90</v>
      </c>
      <c r="N195" s="1" t="s">
        <v>89</v>
      </c>
      <c r="O195" s="1" t="s">
        <v>232</v>
      </c>
      <c r="P195" s="1">
        <v>192</v>
      </c>
      <c r="Q195" s="1">
        <f t="shared" si="3"/>
        <v>0</v>
      </c>
      <c r="R195" s="1" t="s">
        <v>173</v>
      </c>
    </row>
    <row r="196" spans="1:18" s="1" customFormat="1" x14ac:dyDescent="0.3">
      <c r="A196" s="1">
        <v>2013</v>
      </c>
      <c r="B196" s="1">
        <v>280</v>
      </c>
      <c r="C196" s="1">
        <v>1</v>
      </c>
      <c r="D196" s="1" t="s">
        <v>61</v>
      </c>
      <c r="E196" s="1" t="s">
        <v>337</v>
      </c>
      <c r="F196" s="1" t="s">
        <v>920</v>
      </c>
      <c r="G196" s="1" t="s">
        <v>115</v>
      </c>
      <c r="H196" s="1" t="s">
        <v>116</v>
      </c>
      <c r="I196" s="1" t="s">
        <v>34</v>
      </c>
      <c r="J196" s="1">
        <v>5</v>
      </c>
      <c r="K196" s="1" t="s">
        <v>90</v>
      </c>
      <c r="L196" s="1" t="s">
        <v>44</v>
      </c>
      <c r="M196" s="1" t="s">
        <v>90</v>
      </c>
      <c r="N196" s="1" t="s">
        <v>89</v>
      </c>
      <c r="O196" s="1" t="s">
        <v>232</v>
      </c>
      <c r="P196" s="1">
        <v>192</v>
      </c>
      <c r="Q196" s="1">
        <f t="shared" si="3"/>
        <v>0</v>
      </c>
      <c r="R196" s="1" t="s">
        <v>173</v>
      </c>
    </row>
    <row r="197" spans="1:18" s="1" customFormat="1" x14ac:dyDescent="0.3">
      <c r="A197" s="1">
        <v>2013</v>
      </c>
      <c r="B197" s="1">
        <v>281</v>
      </c>
      <c r="C197" s="1">
        <v>1</v>
      </c>
      <c r="D197" s="1" t="s">
        <v>61</v>
      </c>
      <c r="E197" s="1" t="s">
        <v>509</v>
      </c>
      <c r="F197" s="1" t="s">
        <v>921</v>
      </c>
      <c r="G197" s="1" t="s">
        <v>131</v>
      </c>
      <c r="H197" s="1" t="s">
        <v>132</v>
      </c>
      <c r="I197" s="1" t="s">
        <v>44</v>
      </c>
      <c r="J197" s="1">
        <v>12</v>
      </c>
      <c r="K197" s="1" t="s">
        <v>87</v>
      </c>
      <c r="L197" s="1" t="s">
        <v>44</v>
      </c>
      <c r="M197" s="1" t="s">
        <v>132</v>
      </c>
      <c r="N197" s="1" t="s">
        <v>131</v>
      </c>
      <c r="O197" s="1" t="s">
        <v>133</v>
      </c>
      <c r="P197" s="1">
        <v>0</v>
      </c>
      <c r="Q197" s="1">
        <f t="shared" si="3"/>
        <v>0</v>
      </c>
      <c r="R197" s="1" t="s">
        <v>56</v>
      </c>
    </row>
    <row r="198" spans="1:18" s="1" customFormat="1" x14ac:dyDescent="0.3">
      <c r="A198" s="1">
        <v>2013</v>
      </c>
      <c r="B198" s="1">
        <v>282</v>
      </c>
      <c r="C198" s="1">
        <v>1</v>
      </c>
      <c r="D198" s="1" t="s">
        <v>61</v>
      </c>
      <c r="E198" s="1" t="s">
        <v>600</v>
      </c>
      <c r="F198" s="1" t="s">
        <v>922</v>
      </c>
      <c r="G198" s="1" t="s">
        <v>196</v>
      </c>
      <c r="H198" s="1" t="s">
        <v>195</v>
      </c>
      <c r="I198" s="1" t="s">
        <v>34</v>
      </c>
      <c r="J198" s="1">
        <v>16</v>
      </c>
      <c r="K198" s="1" t="s">
        <v>212</v>
      </c>
      <c r="L198" s="1" t="s">
        <v>44</v>
      </c>
      <c r="M198" s="1" t="s">
        <v>212</v>
      </c>
      <c r="N198" s="1" t="s">
        <v>248</v>
      </c>
      <c r="O198" s="1" t="s">
        <v>301</v>
      </c>
      <c r="P198" s="1">
        <v>8</v>
      </c>
      <c r="Q198" s="1">
        <f t="shared" si="3"/>
        <v>0</v>
      </c>
      <c r="R198" s="1" t="s">
        <v>173</v>
      </c>
    </row>
    <row r="199" spans="1:18" s="1" customFormat="1" x14ac:dyDescent="0.3">
      <c r="A199" s="1">
        <v>2013</v>
      </c>
      <c r="B199" s="1">
        <v>283</v>
      </c>
      <c r="C199" s="1">
        <v>1</v>
      </c>
      <c r="D199" s="1" t="s">
        <v>61</v>
      </c>
      <c r="E199" s="1" t="s">
        <v>361</v>
      </c>
      <c r="F199" s="1" t="s">
        <v>923</v>
      </c>
      <c r="G199" s="1" t="s">
        <v>250</v>
      </c>
      <c r="H199" s="1" t="s">
        <v>251</v>
      </c>
      <c r="I199" s="1" t="s">
        <v>34</v>
      </c>
      <c r="J199" s="1">
        <v>6</v>
      </c>
      <c r="K199" s="1" t="s">
        <v>162</v>
      </c>
      <c r="L199" s="1" t="s">
        <v>34</v>
      </c>
      <c r="M199" s="1" t="s">
        <v>162</v>
      </c>
      <c r="N199" s="1" t="s">
        <v>161</v>
      </c>
      <c r="O199" s="1" t="s">
        <v>163</v>
      </c>
      <c r="P199" s="1">
        <v>1582</v>
      </c>
      <c r="Q199" s="1">
        <f t="shared" si="3"/>
        <v>1</v>
      </c>
      <c r="R199" s="1" t="s">
        <v>173</v>
      </c>
    </row>
    <row r="200" spans="1:18" s="1" customFormat="1" x14ac:dyDescent="0.3">
      <c r="A200" s="1">
        <v>2013</v>
      </c>
      <c r="B200" s="1">
        <v>284</v>
      </c>
      <c r="C200" s="1">
        <v>1</v>
      </c>
      <c r="D200" s="1" t="s">
        <v>61</v>
      </c>
      <c r="E200" s="1" t="s">
        <v>338</v>
      </c>
      <c r="F200" s="1" t="s">
        <v>863</v>
      </c>
      <c r="G200" s="1" t="s">
        <v>115</v>
      </c>
      <c r="H200" s="1" t="s">
        <v>116</v>
      </c>
      <c r="I200" s="1" t="s">
        <v>34</v>
      </c>
      <c r="J200" s="1">
        <v>5</v>
      </c>
      <c r="K200" s="1" t="s">
        <v>90</v>
      </c>
      <c r="L200" s="1" t="s">
        <v>44</v>
      </c>
      <c r="M200" s="1" t="s">
        <v>90</v>
      </c>
      <c r="N200" s="1" t="s">
        <v>89</v>
      </c>
      <c r="O200" s="1" t="s">
        <v>232</v>
      </c>
      <c r="P200" s="1">
        <v>192</v>
      </c>
      <c r="Q200" s="1">
        <f t="shared" si="3"/>
        <v>0</v>
      </c>
      <c r="R200" s="1" t="s">
        <v>173</v>
      </c>
    </row>
    <row r="201" spans="1:18" s="1" customFormat="1" x14ac:dyDescent="0.3">
      <c r="A201" s="1">
        <v>2013</v>
      </c>
      <c r="B201" s="1">
        <v>285</v>
      </c>
      <c r="C201" s="1">
        <v>1</v>
      </c>
      <c r="D201" s="1" t="s">
        <v>61</v>
      </c>
      <c r="E201" s="1" t="s">
        <v>327</v>
      </c>
      <c r="F201" s="1" t="s">
        <v>799</v>
      </c>
      <c r="G201" s="1" t="s">
        <v>183</v>
      </c>
      <c r="H201" s="1" t="s">
        <v>184</v>
      </c>
      <c r="I201" s="1" t="s">
        <v>44</v>
      </c>
      <c r="J201" s="1">
        <v>4</v>
      </c>
      <c r="K201" s="1" t="s">
        <v>138</v>
      </c>
      <c r="L201" s="1" t="s">
        <v>44</v>
      </c>
      <c r="M201" s="1" t="s">
        <v>138</v>
      </c>
      <c r="N201" s="1" t="s">
        <v>137</v>
      </c>
      <c r="O201" s="1" t="s">
        <v>139</v>
      </c>
      <c r="P201" s="1">
        <v>16</v>
      </c>
      <c r="Q201" s="1">
        <f t="shared" si="3"/>
        <v>0</v>
      </c>
      <c r="R201" s="1" t="s">
        <v>173</v>
      </c>
    </row>
    <row r="202" spans="1:18" s="1" customFormat="1" x14ac:dyDescent="0.3">
      <c r="A202" s="1">
        <v>2013</v>
      </c>
      <c r="B202" s="1">
        <v>286</v>
      </c>
      <c r="C202" s="1">
        <v>1</v>
      </c>
      <c r="D202" s="1" t="s">
        <v>61</v>
      </c>
      <c r="E202" s="1" t="s">
        <v>339</v>
      </c>
      <c r="F202" s="1" t="s">
        <v>924</v>
      </c>
      <c r="G202" s="1" t="s">
        <v>86</v>
      </c>
      <c r="H202" s="1" t="s">
        <v>87</v>
      </c>
      <c r="I202" s="1" t="s">
        <v>44</v>
      </c>
      <c r="J202" s="1">
        <v>5</v>
      </c>
      <c r="K202" s="1" t="s">
        <v>43</v>
      </c>
      <c r="L202" s="1" t="s">
        <v>44</v>
      </c>
      <c r="M202" s="1" t="s">
        <v>87</v>
      </c>
      <c r="N202" s="1" t="s">
        <v>245</v>
      </c>
      <c r="O202" s="1" t="s">
        <v>246</v>
      </c>
      <c r="P202" s="1">
        <v>121</v>
      </c>
      <c r="Q202" s="1">
        <f t="shared" si="3"/>
        <v>0</v>
      </c>
      <c r="R202" s="1" t="s">
        <v>56</v>
      </c>
    </row>
    <row r="203" spans="1:18" s="1" customFormat="1" x14ac:dyDescent="0.3">
      <c r="A203" s="1">
        <v>2013</v>
      </c>
      <c r="B203" s="1">
        <v>288</v>
      </c>
      <c r="C203" s="1">
        <v>1</v>
      </c>
      <c r="D203" s="1" t="s">
        <v>61</v>
      </c>
      <c r="E203" s="1" t="s">
        <v>134</v>
      </c>
      <c r="F203" s="1" t="s">
        <v>926</v>
      </c>
      <c r="G203" s="1" t="s">
        <v>47</v>
      </c>
      <c r="H203" s="1" t="s">
        <v>48</v>
      </c>
      <c r="I203" s="1" t="s">
        <v>34</v>
      </c>
      <c r="J203" s="1">
        <v>16</v>
      </c>
      <c r="K203" s="1" t="s">
        <v>167</v>
      </c>
      <c r="L203" s="1" t="s">
        <v>44</v>
      </c>
      <c r="M203" s="1" t="s">
        <v>48</v>
      </c>
      <c r="N203" s="1" t="s">
        <v>47</v>
      </c>
      <c r="O203" s="1" t="s">
        <v>120</v>
      </c>
      <c r="P203" s="1">
        <v>153</v>
      </c>
      <c r="Q203" s="1">
        <f t="shared" si="3"/>
        <v>0</v>
      </c>
      <c r="R203" s="1" t="s">
        <v>56</v>
      </c>
    </row>
    <row r="204" spans="1:18" s="1" customFormat="1" x14ac:dyDescent="0.3">
      <c r="A204" s="1">
        <v>2013</v>
      </c>
      <c r="B204" s="1">
        <v>289</v>
      </c>
      <c r="C204" s="1">
        <v>1</v>
      </c>
      <c r="D204" s="1" t="s">
        <v>61</v>
      </c>
      <c r="E204" s="1" t="s">
        <v>134</v>
      </c>
      <c r="F204" s="1" t="s">
        <v>706</v>
      </c>
      <c r="G204" s="1" t="s">
        <v>32</v>
      </c>
      <c r="H204" s="1" t="s">
        <v>33</v>
      </c>
      <c r="I204" s="1" t="s">
        <v>34</v>
      </c>
      <c r="J204" s="1">
        <v>13</v>
      </c>
      <c r="K204" s="1" t="s">
        <v>172</v>
      </c>
      <c r="L204" s="1" t="s">
        <v>44</v>
      </c>
      <c r="M204" s="1" t="s">
        <v>33</v>
      </c>
      <c r="N204" s="1" t="s">
        <v>32</v>
      </c>
      <c r="O204" s="1" t="s">
        <v>201</v>
      </c>
      <c r="P204" s="1">
        <v>3</v>
      </c>
      <c r="Q204" s="1">
        <f t="shared" si="3"/>
        <v>0</v>
      </c>
      <c r="R204" s="1" t="s">
        <v>56</v>
      </c>
    </row>
    <row r="205" spans="1:18" s="1" customFormat="1" x14ac:dyDescent="0.3">
      <c r="A205" s="1">
        <v>2013</v>
      </c>
      <c r="B205" s="1">
        <v>290</v>
      </c>
      <c r="C205" s="1">
        <v>1</v>
      </c>
      <c r="D205" s="1" t="s">
        <v>61</v>
      </c>
      <c r="E205" s="1" t="s">
        <v>340</v>
      </c>
      <c r="F205" s="1" t="s">
        <v>733</v>
      </c>
      <c r="G205" s="1" t="s">
        <v>196</v>
      </c>
      <c r="H205" s="1" t="s">
        <v>195</v>
      </c>
      <c r="I205" s="1" t="s">
        <v>34</v>
      </c>
      <c r="J205" s="1">
        <v>5</v>
      </c>
      <c r="K205" s="1" t="s">
        <v>99</v>
      </c>
      <c r="L205" s="1" t="s">
        <v>44</v>
      </c>
      <c r="M205" s="1" t="s">
        <v>195</v>
      </c>
      <c r="N205" s="1" t="s">
        <v>196</v>
      </c>
      <c r="O205" s="1" t="s">
        <v>197</v>
      </c>
      <c r="P205" s="1">
        <v>303</v>
      </c>
      <c r="Q205" s="1">
        <f t="shared" si="3"/>
        <v>1</v>
      </c>
      <c r="R205" s="1" t="s">
        <v>56</v>
      </c>
    </row>
    <row r="206" spans="1:18" s="1" customFormat="1" x14ac:dyDescent="0.3">
      <c r="A206" s="1">
        <v>2013</v>
      </c>
      <c r="B206" s="1">
        <v>291</v>
      </c>
      <c r="C206" s="1">
        <v>1</v>
      </c>
      <c r="D206" s="1" t="s">
        <v>61</v>
      </c>
      <c r="E206" s="1" t="s">
        <v>563</v>
      </c>
      <c r="F206" s="1" t="s">
        <v>927</v>
      </c>
      <c r="G206" s="1" t="s">
        <v>81</v>
      </c>
      <c r="H206" s="1" t="s">
        <v>82</v>
      </c>
      <c r="I206" s="1" t="s">
        <v>44</v>
      </c>
      <c r="J206" s="1">
        <v>14</v>
      </c>
      <c r="K206" s="1" t="s">
        <v>128</v>
      </c>
      <c r="L206" s="1" t="s">
        <v>44</v>
      </c>
      <c r="M206" s="1" t="s">
        <v>82</v>
      </c>
      <c r="N206" s="1" t="s">
        <v>84</v>
      </c>
      <c r="O206" s="1" t="s">
        <v>85</v>
      </c>
      <c r="P206" s="1">
        <v>78</v>
      </c>
      <c r="Q206" s="1">
        <f t="shared" si="3"/>
        <v>0</v>
      </c>
      <c r="R206" s="1" t="s">
        <v>56</v>
      </c>
    </row>
    <row r="207" spans="1:18" s="1" customFormat="1" x14ac:dyDescent="0.3">
      <c r="A207" s="1">
        <v>2013</v>
      </c>
      <c r="B207" s="1">
        <v>292</v>
      </c>
      <c r="C207" s="1">
        <v>2</v>
      </c>
      <c r="D207" s="1" t="s">
        <v>61</v>
      </c>
      <c r="E207" s="1" t="s">
        <v>563</v>
      </c>
      <c r="F207" s="1" t="s">
        <v>927</v>
      </c>
      <c r="G207" s="1" t="s">
        <v>81</v>
      </c>
      <c r="H207" s="1" t="s">
        <v>82</v>
      </c>
      <c r="I207" s="1" t="s">
        <v>44</v>
      </c>
      <c r="J207" s="1">
        <v>15</v>
      </c>
      <c r="K207" s="1" t="s">
        <v>83</v>
      </c>
      <c r="L207" s="1" t="s">
        <v>34</v>
      </c>
      <c r="M207" s="1" t="s">
        <v>83</v>
      </c>
      <c r="N207" s="1" t="s">
        <v>123</v>
      </c>
      <c r="O207" s="1" t="s">
        <v>124</v>
      </c>
      <c r="P207" s="1">
        <v>3</v>
      </c>
      <c r="Q207" s="1">
        <f t="shared" si="3"/>
        <v>0</v>
      </c>
      <c r="R207" s="1" t="s">
        <v>173</v>
      </c>
    </row>
    <row r="208" spans="1:18" s="1" customFormat="1" x14ac:dyDescent="0.3">
      <c r="A208" s="1">
        <v>2013</v>
      </c>
      <c r="B208" s="1">
        <v>293</v>
      </c>
      <c r="C208" s="1">
        <v>1</v>
      </c>
      <c r="D208" s="1" t="s">
        <v>61</v>
      </c>
      <c r="E208" s="1" t="s">
        <v>434</v>
      </c>
      <c r="F208" s="1" t="s">
        <v>818</v>
      </c>
      <c r="G208" s="1" t="s">
        <v>77</v>
      </c>
      <c r="H208" s="1" t="s">
        <v>78</v>
      </c>
      <c r="I208" s="1" t="s">
        <v>44</v>
      </c>
      <c r="J208" s="1">
        <v>9</v>
      </c>
      <c r="K208" s="1" t="s">
        <v>99</v>
      </c>
      <c r="L208" s="1" t="s">
        <v>44</v>
      </c>
      <c r="M208" s="1" t="s">
        <v>99</v>
      </c>
      <c r="N208" s="1" t="s">
        <v>209</v>
      </c>
      <c r="O208" s="1" t="s">
        <v>210</v>
      </c>
      <c r="P208" s="1">
        <v>2</v>
      </c>
      <c r="Q208" s="1">
        <f t="shared" si="3"/>
        <v>0</v>
      </c>
      <c r="R208" s="1" t="s">
        <v>173</v>
      </c>
    </row>
    <row r="209" spans="1:18" s="1" customFormat="1" x14ac:dyDescent="0.3">
      <c r="A209" s="1">
        <v>2013</v>
      </c>
      <c r="B209" s="1">
        <v>294</v>
      </c>
      <c r="C209" s="1">
        <v>1</v>
      </c>
      <c r="D209" s="1" t="s">
        <v>61</v>
      </c>
      <c r="E209" s="1" t="s">
        <v>515</v>
      </c>
      <c r="F209" s="1" t="s">
        <v>928</v>
      </c>
      <c r="G209" s="1" t="s">
        <v>102</v>
      </c>
      <c r="H209" s="1" t="s">
        <v>103</v>
      </c>
      <c r="I209" s="1" t="s">
        <v>34</v>
      </c>
      <c r="J209" s="1">
        <v>12</v>
      </c>
      <c r="K209" s="1" t="s">
        <v>220</v>
      </c>
      <c r="L209" s="1" t="s">
        <v>34</v>
      </c>
      <c r="M209" s="1" t="s">
        <v>103</v>
      </c>
      <c r="N209" s="1" t="s">
        <v>255</v>
      </c>
      <c r="O209" s="1" t="s">
        <v>256</v>
      </c>
      <c r="P209" s="1">
        <v>142</v>
      </c>
      <c r="Q209" s="1">
        <f t="shared" si="3"/>
        <v>0</v>
      </c>
      <c r="R209" s="1" t="s">
        <v>56</v>
      </c>
    </row>
    <row r="210" spans="1:18" s="1" customFormat="1" x14ac:dyDescent="0.3">
      <c r="A210" s="1">
        <v>2013</v>
      </c>
      <c r="B210" s="1">
        <v>295</v>
      </c>
      <c r="C210" s="1">
        <v>1</v>
      </c>
      <c r="D210" s="1" t="s">
        <v>61</v>
      </c>
      <c r="E210" s="1" t="s">
        <v>477</v>
      </c>
      <c r="F210" s="1" t="s">
        <v>712</v>
      </c>
      <c r="G210" s="1" t="s">
        <v>219</v>
      </c>
      <c r="H210" s="1" t="s">
        <v>220</v>
      </c>
      <c r="I210" s="1" t="s">
        <v>34</v>
      </c>
      <c r="J210" s="1">
        <v>11</v>
      </c>
      <c r="K210" s="1" t="s">
        <v>33</v>
      </c>
      <c r="L210" s="1" t="s">
        <v>34</v>
      </c>
      <c r="M210" s="1" t="s">
        <v>220</v>
      </c>
      <c r="N210" s="1" t="s">
        <v>219</v>
      </c>
      <c r="O210" s="1" t="s">
        <v>258</v>
      </c>
      <c r="P210" s="1">
        <v>184</v>
      </c>
      <c r="Q210" s="1">
        <f t="shared" si="3"/>
        <v>0</v>
      </c>
      <c r="R210" s="1" t="s">
        <v>56</v>
      </c>
    </row>
    <row r="211" spans="1:18" s="1" customFormat="1" x14ac:dyDescent="0.3">
      <c r="A211" s="1">
        <v>2013</v>
      </c>
      <c r="B211" s="1">
        <v>296</v>
      </c>
      <c r="C211" s="1">
        <v>1</v>
      </c>
      <c r="D211" s="1" t="s">
        <v>61</v>
      </c>
      <c r="E211" s="1" t="s">
        <v>381</v>
      </c>
      <c r="F211" s="1" t="s">
        <v>712</v>
      </c>
      <c r="G211" s="1" t="s">
        <v>86</v>
      </c>
      <c r="H211" s="1" t="s">
        <v>87</v>
      </c>
      <c r="I211" s="1" t="s">
        <v>44</v>
      </c>
      <c r="J211" s="1">
        <v>12</v>
      </c>
      <c r="K211" s="1" t="s">
        <v>132</v>
      </c>
      <c r="L211" s="1" t="s">
        <v>44</v>
      </c>
      <c r="M211" s="1" t="s">
        <v>132</v>
      </c>
      <c r="N211" s="1" t="s">
        <v>131</v>
      </c>
      <c r="O211" s="1" t="s">
        <v>133</v>
      </c>
      <c r="P211" s="1">
        <v>0</v>
      </c>
      <c r="Q211" s="1">
        <f t="shared" si="3"/>
        <v>0</v>
      </c>
      <c r="R211" s="1" t="s">
        <v>173</v>
      </c>
    </row>
    <row r="212" spans="1:18" s="1" customFormat="1" x14ac:dyDescent="0.3">
      <c r="A212" s="1">
        <v>2013</v>
      </c>
      <c r="B212" s="1">
        <v>297</v>
      </c>
      <c r="C212" s="1">
        <v>1</v>
      </c>
      <c r="D212" s="1" t="s">
        <v>61</v>
      </c>
      <c r="E212" s="1" t="s">
        <v>517</v>
      </c>
      <c r="F212" s="1" t="s">
        <v>929</v>
      </c>
      <c r="G212" s="1" t="s">
        <v>137</v>
      </c>
      <c r="H212" s="1" t="s">
        <v>138</v>
      </c>
      <c r="I212" s="1" t="s">
        <v>44</v>
      </c>
      <c r="J212" s="1">
        <v>12</v>
      </c>
      <c r="K212" s="1" t="s">
        <v>43</v>
      </c>
      <c r="L212" s="1" t="s">
        <v>44</v>
      </c>
      <c r="M212" s="1" t="s">
        <v>43</v>
      </c>
      <c r="N212" s="1" t="s">
        <v>158</v>
      </c>
      <c r="O212" s="1" t="s">
        <v>159</v>
      </c>
      <c r="P212" s="1">
        <v>257</v>
      </c>
      <c r="Q212" s="1">
        <f t="shared" si="3"/>
        <v>1</v>
      </c>
      <c r="R212" s="1" t="s">
        <v>173</v>
      </c>
    </row>
    <row r="213" spans="1:18" s="1" customFormat="1" x14ac:dyDescent="0.3">
      <c r="A213" s="1">
        <v>2013</v>
      </c>
      <c r="B213" s="1">
        <v>298</v>
      </c>
      <c r="C213" s="1">
        <v>1</v>
      </c>
      <c r="D213" s="1" t="s">
        <v>61</v>
      </c>
      <c r="E213" s="1" t="s">
        <v>382</v>
      </c>
      <c r="F213" s="1" t="s">
        <v>756</v>
      </c>
      <c r="G213" s="1" t="s">
        <v>166</v>
      </c>
      <c r="H213" s="1" t="s">
        <v>167</v>
      </c>
      <c r="I213" s="1" t="s">
        <v>44</v>
      </c>
      <c r="J213" s="1">
        <v>11</v>
      </c>
      <c r="K213" s="1" t="s">
        <v>64</v>
      </c>
      <c r="L213" s="1" t="s">
        <v>34</v>
      </c>
      <c r="M213" s="1" t="s">
        <v>64</v>
      </c>
      <c r="N213" s="1" t="s">
        <v>63</v>
      </c>
      <c r="O213" s="1" t="s">
        <v>152</v>
      </c>
      <c r="P213" s="1">
        <v>5</v>
      </c>
      <c r="Q213" s="1">
        <f t="shared" si="3"/>
        <v>0</v>
      </c>
      <c r="R213" s="1" t="s">
        <v>173</v>
      </c>
    </row>
    <row r="214" spans="1:18" s="1" customFormat="1" x14ac:dyDescent="0.3">
      <c r="A214" s="1">
        <v>2013</v>
      </c>
      <c r="B214" s="1">
        <v>299</v>
      </c>
      <c r="C214" s="1">
        <v>1</v>
      </c>
      <c r="D214" s="1" t="s">
        <v>61</v>
      </c>
      <c r="E214" s="1" t="s">
        <v>578</v>
      </c>
      <c r="F214" s="1" t="s">
        <v>808</v>
      </c>
      <c r="G214" s="1" t="s">
        <v>63</v>
      </c>
      <c r="H214" s="1" t="s">
        <v>64</v>
      </c>
      <c r="I214" s="1" t="s">
        <v>34</v>
      </c>
      <c r="J214" s="1">
        <v>15</v>
      </c>
      <c r="K214" s="1" t="s">
        <v>216</v>
      </c>
      <c r="L214" s="1" t="s">
        <v>44</v>
      </c>
      <c r="M214" s="1" t="s">
        <v>216</v>
      </c>
      <c r="N214" s="1" t="s">
        <v>209</v>
      </c>
      <c r="O214" s="1" t="s">
        <v>210</v>
      </c>
      <c r="P214" s="1">
        <v>2</v>
      </c>
      <c r="Q214" s="1">
        <f t="shared" si="3"/>
        <v>0</v>
      </c>
      <c r="R214" s="1" t="s">
        <v>173</v>
      </c>
    </row>
    <row r="215" spans="1:18" s="1" customFormat="1" x14ac:dyDescent="0.3">
      <c r="A215" s="1">
        <v>2013</v>
      </c>
      <c r="B215" s="1">
        <v>300</v>
      </c>
      <c r="C215" s="1">
        <v>1</v>
      </c>
      <c r="D215" s="1" t="s">
        <v>61</v>
      </c>
      <c r="E215" s="1" t="s">
        <v>383</v>
      </c>
      <c r="F215" s="1" t="s">
        <v>810</v>
      </c>
      <c r="G215" s="1" t="s">
        <v>108</v>
      </c>
      <c r="H215" s="1" t="s">
        <v>109</v>
      </c>
      <c r="I215" s="1" t="s">
        <v>44</v>
      </c>
      <c r="J215" s="1">
        <v>7</v>
      </c>
      <c r="K215" s="1" t="s">
        <v>195</v>
      </c>
      <c r="L215" s="1" t="s">
        <v>34</v>
      </c>
      <c r="M215" s="1" t="s">
        <v>195</v>
      </c>
      <c r="N215" s="1" t="s">
        <v>196</v>
      </c>
      <c r="O215" s="1" t="s">
        <v>197</v>
      </c>
      <c r="P215" s="1">
        <v>303</v>
      </c>
      <c r="Q215" s="1">
        <f t="shared" si="3"/>
        <v>1</v>
      </c>
      <c r="R215" s="1" t="s">
        <v>173</v>
      </c>
    </row>
    <row r="216" spans="1:18" s="1" customFormat="1" x14ac:dyDescent="0.3">
      <c r="A216" s="1">
        <v>2013</v>
      </c>
      <c r="B216" s="1">
        <v>301</v>
      </c>
      <c r="C216" s="1">
        <v>1</v>
      </c>
      <c r="D216" s="1" t="s">
        <v>61</v>
      </c>
      <c r="E216" s="1" t="s">
        <v>579</v>
      </c>
      <c r="F216" s="1" t="s">
        <v>930</v>
      </c>
      <c r="G216" s="1" t="s">
        <v>171</v>
      </c>
      <c r="H216" s="1" t="s">
        <v>172</v>
      </c>
      <c r="I216" s="1" t="s">
        <v>44</v>
      </c>
      <c r="J216" s="1">
        <v>9</v>
      </c>
      <c r="K216" s="1" t="s">
        <v>82</v>
      </c>
      <c r="L216" s="1" t="s">
        <v>44</v>
      </c>
      <c r="M216" s="1" t="s">
        <v>82</v>
      </c>
      <c r="N216" s="1" t="s">
        <v>84</v>
      </c>
      <c r="O216" s="1" t="s">
        <v>85</v>
      </c>
      <c r="P216" s="1">
        <v>78</v>
      </c>
      <c r="Q216" s="1">
        <f t="shared" si="3"/>
        <v>0</v>
      </c>
      <c r="R216" s="1" t="s">
        <v>173</v>
      </c>
    </row>
    <row r="217" spans="1:18" s="1" customFormat="1" x14ac:dyDescent="0.3">
      <c r="A217" s="1">
        <v>2013</v>
      </c>
      <c r="B217" s="1">
        <v>302</v>
      </c>
      <c r="C217" s="1">
        <v>1</v>
      </c>
      <c r="D217" s="1" t="s">
        <v>61</v>
      </c>
      <c r="E217" s="1" t="s">
        <v>579</v>
      </c>
      <c r="F217" s="1" t="s">
        <v>912</v>
      </c>
      <c r="G217" s="1" t="s">
        <v>127</v>
      </c>
      <c r="H217" s="1" t="s">
        <v>128</v>
      </c>
      <c r="I217" s="1" t="s">
        <v>44</v>
      </c>
      <c r="J217" s="1">
        <v>16</v>
      </c>
      <c r="K217" s="1" t="s">
        <v>99</v>
      </c>
      <c r="L217" s="1" t="s">
        <v>44</v>
      </c>
      <c r="M217" s="1" t="s">
        <v>99</v>
      </c>
      <c r="N217" s="1" t="s">
        <v>209</v>
      </c>
      <c r="O217" s="1" t="s">
        <v>210</v>
      </c>
      <c r="P217" s="1">
        <v>2</v>
      </c>
      <c r="Q217" s="1">
        <f t="shared" si="3"/>
        <v>0</v>
      </c>
      <c r="R217" s="1" t="s">
        <v>173</v>
      </c>
    </row>
    <row r="218" spans="1:18" s="1" customFormat="1" x14ac:dyDescent="0.3">
      <c r="A218" s="1">
        <v>2013</v>
      </c>
      <c r="B218" s="1">
        <v>303</v>
      </c>
      <c r="C218" s="1">
        <v>1</v>
      </c>
      <c r="D218" s="1" t="s">
        <v>61</v>
      </c>
      <c r="E218" s="1" t="s">
        <v>478</v>
      </c>
      <c r="F218" s="1" t="s">
        <v>689</v>
      </c>
      <c r="G218" s="1" t="s">
        <v>71</v>
      </c>
      <c r="H218" s="1" t="s">
        <v>72</v>
      </c>
      <c r="I218" s="1" t="s">
        <v>34</v>
      </c>
      <c r="J218" s="1">
        <v>2</v>
      </c>
      <c r="K218" s="1" t="s">
        <v>144</v>
      </c>
      <c r="L218" s="1" t="s">
        <v>34</v>
      </c>
      <c r="M218" s="1" t="s">
        <v>144</v>
      </c>
      <c r="N218" s="1" t="s">
        <v>145</v>
      </c>
      <c r="O218" s="1" t="s">
        <v>146</v>
      </c>
      <c r="P218" s="1">
        <v>232</v>
      </c>
      <c r="Q218" s="1">
        <f t="shared" si="3"/>
        <v>1</v>
      </c>
      <c r="R218" s="1" t="s">
        <v>173</v>
      </c>
    </row>
    <row r="219" spans="1:18" s="1" customFormat="1" x14ac:dyDescent="0.3">
      <c r="A219" s="1">
        <v>2013</v>
      </c>
      <c r="B219" s="1">
        <v>304</v>
      </c>
      <c r="C219" s="1">
        <v>1</v>
      </c>
      <c r="D219" s="1" t="s">
        <v>61</v>
      </c>
      <c r="E219" s="1" t="s">
        <v>328</v>
      </c>
      <c r="F219" s="1" t="s">
        <v>931</v>
      </c>
      <c r="G219" s="1" t="s">
        <v>32</v>
      </c>
      <c r="H219" s="1" t="s">
        <v>33</v>
      </c>
      <c r="I219" s="1" t="s">
        <v>34</v>
      </c>
      <c r="J219" s="1">
        <v>4</v>
      </c>
      <c r="K219" s="1" t="s">
        <v>144</v>
      </c>
      <c r="L219" s="1" t="s">
        <v>34</v>
      </c>
      <c r="M219" s="1" t="s">
        <v>144</v>
      </c>
      <c r="N219" s="1" t="s">
        <v>145</v>
      </c>
      <c r="O219" s="1" t="s">
        <v>146</v>
      </c>
      <c r="P219" s="1">
        <v>232</v>
      </c>
      <c r="Q219" s="1">
        <f t="shared" si="3"/>
        <v>1</v>
      </c>
      <c r="R219" s="1" t="s">
        <v>173</v>
      </c>
    </row>
    <row r="220" spans="1:18" s="1" customFormat="1" x14ac:dyDescent="0.3">
      <c r="A220" s="1">
        <v>2013</v>
      </c>
      <c r="B220" s="1">
        <v>305</v>
      </c>
      <c r="C220" s="1">
        <v>1</v>
      </c>
      <c r="D220" s="1" t="s">
        <v>61</v>
      </c>
      <c r="E220" s="1" t="s">
        <v>436</v>
      </c>
      <c r="F220" s="1" t="s">
        <v>932</v>
      </c>
      <c r="G220" s="1" t="s">
        <v>63</v>
      </c>
      <c r="H220" s="1" t="s">
        <v>64</v>
      </c>
      <c r="I220" s="1" t="s">
        <v>34</v>
      </c>
      <c r="J220" s="1">
        <v>9</v>
      </c>
      <c r="K220" s="1" t="s">
        <v>109</v>
      </c>
      <c r="L220" s="1" t="s">
        <v>44</v>
      </c>
      <c r="M220" s="1" t="s">
        <v>64</v>
      </c>
      <c r="N220" s="1" t="s">
        <v>63</v>
      </c>
      <c r="O220" s="1" t="s">
        <v>152</v>
      </c>
      <c r="P220" s="1">
        <v>5</v>
      </c>
      <c r="Q220" s="1">
        <f t="shared" si="3"/>
        <v>0</v>
      </c>
      <c r="R220" s="1" t="s">
        <v>56</v>
      </c>
    </row>
    <row r="221" spans="1:18" s="1" customFormat="1" x14ac:dyDescent="0.3">
      <c r="A221" s="1">
        <v>2013</v>
      </c>
      <c r="B221" s="1">
        <v>306</v>
      </c>
      <c r="C221" s="1">
        <v>1</v>
      </c>
      <c r="D221" s="1" t="s">
        <v>61</v>
      </c>
      <c r="E221" s="1" t="s">
        <v>414</v>
      </c>
      <c r="F221" s="1" t="s">
        <v>933</v>
      </c>
      <c r="G221" s="1" t="s">
        <v>77</v>
      </c>
      <c r="H221" s="1" t="s">
        <v>78</v>
      </c>
      <c r="I221" s="1" t="s">
        <v>44</v>
      </c>
      <c r="J221" s="1">
        <v>8</v>
      </c>
      <c r="K221" s="1" t="s">
        <v>144</v>
      </c>
      <c r="L221" s="1" t="s">
        <v>34</v>
      </c>
      <c r="M221" s="1" t="s">
        <v>78</v>
      </c>
      <c r="N221" s="1" t="s">
        <v>77</v>
      </c>
      <c r="O221" s="1" t="s">
        <v>79</v>
      </c>
      <c r="P221" s="1">
        <v>1</v>
      </c>
      <c r="Q221" s="1">
        <f t="shared" si="3"/>
        <v>0</v>
      </c>
      <c r="R221" s="1" t="s">
        <v>56</v>
      </c>
    </row>
    <row r="222" spans="1:18" s="1" customFormat="1" x14ac:dyDescent="0.3">
      <c r="A222" s="1">
        <v>2013</v>
      </c>
      <c r="B222" s="1">
        <v>307</v>
      </c>
      <c r="C222" s="1">
        <v>2</v>
      </c>
      <c r="D222" s="1" t="s">
        <v>61</v>
      </c>
      <c r="E222" s="1" t="s">
        <v>414</v>
      </c>
      <c r="F222" s="1" t="s">
        <v>933</v>
      </c>
      <c r="G222" s="1" t="s">
        <v>77</v>
      </c>
      <c r="H222" s="1" t="s">
        <v>78</v>
      </c>
      <c r="I222" s="1" t="s">
        <v>44</v>
      </c>
      <c r="J222" s="1">
        <v>10</v>
      </c>
      <c r="K222" s="1" t="s">
        <v>184</v>
      </c>
      <c r="L222" s="1" t="s">
        <v>44</v>
      </c>
      <c r="M222" s="1" t="s">
        <v>78</v>
      </c>
      <c r="N222" s="1" t="s">
        <v>77</v>
      </c>
      <c r="O222" s="1" t="s">
        <v>79</v>
      </c>
      <c r="P222" s="1">
        <v>1</v>
      </c>
      <c r="Q222" s="1">
        <f t="shared" si="3"/>
        <v>0</v>
      </c>
      <c r="R222" s="1" t="s">
        <v>56</v>
      </c>
    </row>
    <row r="223" spans="1:18" s="1" customFormat="1" x14ac:dyDescent="0.3">
      <c r="A223" s="1">
        <v>2013</v>
      </c>
      <c r="B223" s="1">
        <v>308</v>
      </c>
      <c r="C223" s="1">
        <v>1</v>
      </c>
      <c r="D223" s="1" t="s">
        <v>61</v>
      </c>
      <c r="E223" s="1" t="s">
        <v>603</v>
      </c>
      <c r="F223" s="1" t="s">
        <v>823</v>
      </c>
      <c r="G223" s="1" t="s">
        <v>161</v>
      </c>
      <c r="H223" s="1" t="s">
        <v>162</v>
      </c>
      <c r="I223" s="1" t="s">
        <v>34</v>
      </c>
      <c r="J223" s="1">
        <v>16</v>
      </c>
      <c r="K223" s="1" t="s">
        <v>95</v>
      </c>
      <c r="L223" s="1" t="s">
        <v>44</v>
      </c>
      <c r="M223" s="1" t="s">
        <v>95</v>
      </c>
      <c r="N223" s="1" t="s">
        <v>94</v>
      </c>
      <c r="O223" s="1" t="s">
        <v>176</v>
      </c>
      <c r="P223" s="1">
        <v>15</v>
      </c>
      <c r="Q223" s="1">
        <f t="shared" si="3"/>
        <v>0</v>
      </c>
      <c r="R223" s="1" t="s">
        <v>173</v>
      </c>
    </row>
    <row r="224" spans="1:18" s="1" customFormat="1" x14ac:dyDescent="0.3">
      <c r="A224" s="1">
        <v>2013</v>
      </c>
      <c r="B224" s="1">
        <v>309</v>
      </c>
      <c r="C224" s="1">
        <v>1</v>
      </c>
      <c r="D224" s="1" t="s">
        <v>61</v>
      </c>
      <c r="E224" s="1" t="s">
        <v>300</v>
      </c>
      <c r="F224" s="1" t="s">
        <v>934</v>
      </c>
      <c r="G224" s="1" t="s">
        <v>248</v>
      </c>
      <c r="H224" s="1" t="s">
        <v>212</v>
      </c>
      <c r="I224" s="1" t="s">
        <v>44</v>
      </c>
      <c r="J224" s="1">
        <v>3</v>
      </c>
      <c r="K224" s="1" t="s">
        <v>54</v>
      </c>
      <c r="L224" s="1" t="s">
        <v>34</v>
      </c>
      <c r="M224" s="1" t="s">
        <v>212</v>
      </c>
      <c r="N224" s="1" t="s">
        <v>248</v>
      </c>
      <c r="O224" s="1" t="s">
        <v>301</v>
      </c>
      <c r="P224" s="1">
        <v>8</v>
      </c>
      <c r="Q224" s="1">
        <f t="shared" si="3"/>
        <v>0</v>
      </c>
      <c r="R224" s="1" t="s">
        <v>56</v>
      </c>
    </row>
    <row r="225" spans="1:18" s="1" customFormat="1" x14ac:dyDescent="0.3">
      <c r="A225" s="1">
        <v>2013</v>
      </c>
      <c r="B225" s="1">
        <v>310</v>
      </c>
      <c r="C225" s="1">
        <v>1</v>
      </c>
      <c r="D225" s="1" t="s">
        <v>61</v>
      </c>
      <c r="E225" s="1" t="s">
        <v>343</v>
      </c>
      <c r="F225" s="1" t="s">
        <v>935</v>
      </c>
      <c r="G225" s="1" t="s">
        <v>86</v>
      </c>
      <c r="H225" s="1" t="s">
        <v>87</v>
      </c>
      <c r="I225" s="1" t="s">
        <v>44</v>
      </c>
      <c r="J225" s="1">
        <v>13</v>
      </c>
      <c r="K225" s="1" t="s">
        <v>54</v>
      </c>
      <c r="L225" s="1" t="s">
        <v>34</v>
      </c>
      <c r="M225" s="1" t="s">
        <v>54</v>
      </c>
      <c r="N225" s="1" t="s">
        <v>53</v>
      </c>
      <c r="O225" s="1" t="s">
        <v>55</v>
      </c>
      <c r="P225" s="1">
        <v>216</v>
      </c>
      <c r="Q225" s="1">
        <f t="shared" si="3"/>
        <v>1</v>
      </c>
      <c r="R225" s="1" t="s">
        <v>173</v>
      </c>
    </row>
    <row r="226" spans="1:18" s="1" customFormat="1" x14ac:dyDescent="0.3">
      <c r="A226" s="1">
        <v>2013</v>
      </c>
      <c r="B226" s="1">
        <v>311</v>
      </c>
      <c r="C226" s="1">
        <v>1</v>
      </c>
      <c r="D226" s="1" t="s">
        <v>61</v>
      </c>
      <c r="E226" s="1" t="s">
        <v>343</v>
      </c>
      <c r="F226" s="1" t="s">
        <v>777</v>
      </c>
      <c r="G226" s="1" t="s">
        <v>131</v>
      </c>
      <c r="H226" s="1" t="s">
        <v>132</v>
      </c>
      <c r="I226" s="1" t="s">
        <v>44</v>
      </c>
      <c r="J226" s="1">
        <v>14</v>
      </c>
      <c r="K226" s="1" t="s">
        <v>99</v>
      </c>
      <c r="L226" s="1" t="s">
        <v>44</v>
      </c>
      <c r="M226" s="1" t="s">
        <v>99</v>
      </c>
      <c r="N226" s="1" t="s">
        <v>209</v>
      </c>
      <c r="O226" s="1" t="s">
        <v>210</v>
      </c>
      <c r="P226" s="1">
        <v>2</v>
      </c>
      <c r="Q226" s="1">
        <f t="shared" si="3"/>
        <v>0</v>
      </c>
      <c r="R226" s="1" t="s">
        <v>173</v>
      </c>
    </row>
    <row r="227" spans="1:18" s="1" customFormat="1" x14ac:dyDescent="0.3">
      <c r="A227" s="1">
        <v>2013</v>
      </c>
      <c r="B227" s="1">
        <v>312</v>
      </c>
      <c r="C227" s="1">
        <v>1</v>
      </c>
      <c r="D227" s="1" t="s">
        <v>61</v>
      </c>
      <c r="E227" s="1" t="s">
        <v>453</v>
      </c>
      <c r="F227" s="1" t="s">
        <v>350</v>
      </c>
      <c r="G227" s="1" t="s">
        <v>77</v>
      </c>
      <c r="H227" s="1" t="s">
        <v>78</v>
      </c>
      <c r="I227" s="1" t="s">
        <v>44</v>
      </c>
      <c r="J227" s="1">
        <v>10</v>
      </c>
      <c r="K227" s="1" t="s">
        <v>184</v>
      </c>
      <c r="L227" s="1" t="s">
        <v>44</v>
      </c>
      <c r="M227" s="1" t="s">
        <v>78</v>
      </c>
      <c r="N227" s="1" t="s">
        <v>77</v>
      </c>
      <c r="O227" s="1" t="s">
        <v>79</v>
      </c>
      <c r="P227" s="1">
        <v>1</v>
      </c>
      <c r="Q227" s="1">
        <f t="shared" si="3"/>
        <v>0</v>
      </c>
      <c r="R227" s="1" t="s">
        <v>56</v>
      </c>
    </row>
    <row r="228" spans="1:18" s="1" customFormat="1" x14ac:dyDescent="0.3">
      <c r="A228" s="1">
        <v>2013</v>
      </c>
      <c r="B228" s="1">
        <v>313</v>
      </c>
      <c r="C228" s="1">
        <v>1</v>
      </c>
      <c r="D228" s="1" t="s">
        <v>61</v>
      </c>
      <c r="E228" s="1" t="s">
        <v>521</v>
      </c>
      <c r="F228" s="1" t="s">
        <v>744</v>
      </c>
      <c r="G228" s="1" t="s">
        <v>166</v>
      </c>
      <c r="H228" s="1" t="s">
        <v>167</v>
      </c>
      <c r="I228" s="1" t="s">
        <v>44</v>
      </c>
      <c r="J228" s="1">
        <v>12</v>
      </c>
      <c r="K228" s="1" t="s">
        <v>90</v>
      </c>
      <c r="L228" s="1" t="s">
        <v>44</v>
      </c>
      <c r="M228" s="1" t="s">
        <v>90</v>
      </c>
      <c r="N228" s="1" t="s">
        <v>89</v>
      </c>
      <c r="O228" s="1" t="s">
        <v>232</v>
      </c>
      <c r="P228" s="1">
        <v>192</v>
      </c>
      <c r="Q228" s="1">
        <f t="shared" si="3"/>
        <v>0</v>
      </c>
      <c r="R228" s="1" t="s">
        <v>173</v>
      </c>
    </row>
    <row r="229" spans="1:18" s="1" customFormat="1" x14ac:dyDescent="0.3">
      <c r="A229" s="1">
        <v>2013</v>
      </c>
      <c r="B229" s="1">
        <v>314</v>
      </c>
      <c r="C229" s="1">
        <v>1</v>
      </c>
      <c r="D229" s="1" t="s">
        <v>61</v>
      </c>
      <c r="E229" s="1" t="s">
        <v>211</v>
      </c>
      <c r="F229" s="1" t="s">
        <v>729</v>
      </c>
      <c r="G229" s="1" t="s">
        <v>127</v>
      </c>
      <c r="H229" s="1" t="s">
        <v>128</v>
      </c>
      <c r="I229" s="1" t="s">
        <v>44</v>
      </c>
      <c r="J229" s="1">
        <v>13</v>
      </c>
      <c r="K229" s="1" t="s">
        <v>251</v>
      </c>
      <c r="L229" s="1" t="s">
        <v>34</v>
      </c>
      <c r="M229" s="1" t="s">
        <v>128</v>
      </c>
      <c r="N229" s="1" t="s">
        <v>127</v>
      </c>
      <c r="O229" s="1" t="s">
        <v>129</v>
      </c>
      <c r="P229" s="1">
        <v>177</v>
      </c>
      <c r="Q229" s="1">
        <f t="shared" si="3"/>
        <v>0</v>
      </c>
      <c r="R229" s="1" t="s">
        <v>56</v>
      </c>
    </row>
    <row r="230" spans="1:18" s="1" customFormat="1" x14ac:dyDescent="0.3">
      <c r="A230" s="1">
        <v>2013</v>
      </c>
      <c r="B230" s="1">
        <v>315</v>
      </c>
      <c r="C230" s="1">
        <v>1</v>
      </c>
      <c r="D230" s="1" t="s">
        <v>61</v>
      </c>
      <c r="E230" s="1" t="s">
        <v>565</v>
      </c>
      <c r="F230" s="1" t="s">
        <v>936</v>
      </c>
      <c r="G230" s="1" t="s">
        <v>161</v>
      </c>
      <c r="H230" s="1" t="s">
        <v>162</v>
      </c>
      <c r="I230" s="1" t="s">
        <v>34</v>
      </c>
      <c r="J230" s="1">
        <v>14</v>
      </c>
      <c r="K230" s="1" t="s">
        <v>87</v>
      </c>
      <c r="L230" s="1" t="s">
        <v>44</v>
      </c>
      <c r="M230" s="1" t="s">
        <v>162</v>
      </c>
      <c r="N230" s="1" t="s">
        <v>161</v>
      </c>
      <c r="O230" s="1" t="s">
        <v>163</v>
      </c>
      <c r="P230" s="1">
        <v>1582</v>
      </c>
      <c r="Q230" s="1">
        <f t="shared" si="3"/>
        <v>1</v>
      </c>
      <c r="R230" s="1" t="s">
        <v>56</v>
      </c>
    </row>
    <row r="231" spans="1:18" s="1" customFormat="1" x14ac:dyDescent="0.3">
      <c r="A231" s="1">
        <v>2013</v>
      </c>
      <c r="B231" s="1">
        <v>316</v>
      </c>
      <c r="C231" s="1">
        <v>1</v>
      </c>
      <c r="D231" s="1" t="s">
        <v>61</v>
      </c>
      <c r="E231" s="1" t="s">
        <v>346</v>
      </c>
      <c r="F231" s="1" t="s">
        <v>771</v>
      </c>
      <c r="G231" s="1" t="s">
        <v>81</v>
      </c>
      <c r="H231" s="1" t="s">
        <v>82</v>
      </c>
      <c r="I231" s="1" t="s">
        <v>44</v>
      </c>
      <c r="J231" s="1">
        <v>5</v>
      </c>
      <c r="K231" s="1" t="s">
        <v>48</v>
      </c>
      <c r="L231" s="1" t="s">
        <v>34</v>
      </c>
      <c r="M231" s="1" t="s">
        <v>48</v>
      </c>
      <c r="N231" s="1" t="s">
        <v>47</v>
      </c>
      <c r="O231" s="1" t="s">
        <v>120</v>
      </c>
      <c r="P231" s="1">
        <v>153</v>
      </c>
      <c r="Q231" s="1">
        <f t="shared" si="3"/>
        <v>0</v>
      </c>
      <c r="R231" s="1" t="s">
        <v>173</v>
      </c>
    </row>
    <row r="232" spans="1:18" s="1" customFormat="1" x14ac:dyDescent="0.3">
      <c r="A232" s="1">
        <v>2013</v>
      </c>
      <c r="B232" s="1">
        <v>317</v>
      </c>
      <c r="C232" s="1">
        <v>1</v>
      </c>
      <c r="D232" s="1" t="s">
        <v>61</v>
      </c>
      <c r="E232" s="1" t="s">
        <v>365</v>
      </c>
      <c r="F232" s="1" t="s">
        <v>937</v>
      </c>
      <c r="G232" s="1" t="s">
        <v>71</v>
      </c>
      <c r="H232" s="1" t="s">
        <v>72</v>
      </c>
      <c r="I232" s="1" t="s">
        <v>34</v>
      </c>
      <c r="J232" s="1">
        <v>6</v>
      </c>
      <c r="K232" s="1" t="s">
        <v>167</v>
      </c>
      <c r="L232" s="1" t="s">
        <v>44</v>
      </c>
      <c r="M232" s="1" t="s">
        <v>167</v>
      </c>
      <c r="N232" s="1" t="s">
        <v>168</v>
      </c>
      <c r="O232" s="1" t="s">
        <v>169</v>
      </c>
      <c r="P232" s="1">
        <v>257</v>
      </c>
      <c r="Q232" s="1">
        <f t="shared" si="3"/>
        <v>1</v>
      </c>
      <c r="R232" s="1" t="s">
        <v>173</v>
      </c>
    </row>
    <row r="233" spans="1:18" s="1" customFormat="1" x14ac:dyDescent="0.3">
      <c r="A233" s="1">
        <v>2013</v>
      </c>
      <c r="B233" s="1">
        <v>319</v>
      </c>
      <c r="C233" s="1">
        <v>1</v>
      </c>
      <c r="D233" s="1" t="s">
        <v>61</v>
      </c>
      <c r="E233" s="1" t="s">
        <v>939</v>
      </c>
      <c r="F233" s="1" t="s">
        <v>787</v>
      </c>
      <c r="G233" s="1" t="s">
        <v>102</v>
      </c>
      <c r="H233" s="1" t="s">
        <v>103</v>
      </c>
      <c r="I233" s="1" t="s">
        <v>34</v>
      </c>
      <c r="J233" s="1">
        <v>12</v>
      </c>
      <c r="K233" s="1" t="s">
        <v>220</v>
      </c>
      <c r="L233" s="1" t="s">
        <v>34</v>
      </c>
      <c r="M233" s="1" t="s">
        <v>103</v>
      </c>
      <c r="N233" s="1" t="s">
        <v>255</v>
      </c>
      <c r="O233" s="1" t="s">
        <v>256</v>
      </c>
      <c r="P233" s="1">
        <v>142</v>
      </c>
      <c r="Q233" s="1">
        <f t="shared" si="3"/>
        <v>0</v>
      </c>
      <c r="R233" s="1" t="s">
        <v>56</v>
      </c>
    </row>
    <row r="234" spans="1:18" s="1" customFormat="1" x14ac:dyDescent="0.3">
      <c r="A234" s="1">
        <v>2013</v>
      </c>
      <c r="B234" s="1">
        <v>321</v>
      </c>
      <c r="C234" s="1">
        <v>1</v>
      </c>
      <c r="D234" s="1" t="s">
        <v>61</v>
      </c>
      <c r="E234" s="1" t="s">
        <v>939</v>
      </c>
      <c r="F234" s="1" t="s">
        <v>938</v>
      </c>
      <c r="G234" s="1" t="s">
        <v>171</v>
      </c>
      <c r="H234" s="1" t="s">
        <v>172</v>
      </c>
      <c r="I234" s="1" t="s">
        <v>44</v>
      </c>
      <c r="J234" s="1">
        <v>9</v>
      </c>
      <c r="K234" s="1" t="s">
        <v>82</v>
      </c>
      <c r="L234" s="1" t="s">
        <v>44</v>
      </c>
      <c r="M234" s="1" t="s">
        <v>82</v>
      </c>
      <c r="N234" s="1" t="s">
        <v>84</v>
      </c>
      <c r="O234" s="1" t="s">
        <v>85</v>
      </c>
      <c r="P234" s="1">
        <v>78</v>
      </c>
      <c r="Q234" s="1">
        <f t="shared" si="3"/>
        <v>0</v>
      </c>
      <c r="R234" s="1" t="s">
        <v>173</v>
      </c>
    </row>
    <row r="235" spans="1:18" s="1" customFormat="1" x14ac:dyDescent="0.3">
      <c r="A235" s="1">
        <v>2013</v>
      </c>
      <c r="B235" s="1">
        <v>322</v>
      </c>
      <c r="C235" s="1">
        <v>1</v>
      </c>
      <c r="D235" s="1" t="s">
        <v>61</v>
      </c>
      <c r="E235" s="1" t="s">
        <v>280</v>
      </c>
      <c r="F235" s="1" t="s">
        <v>724</v>
      </c>
      <c r="G235" s="1" t="s">
        <v>98</v>
      </c>
      <c r="H235" s="1" t="s">
        <v>99</v>
      </c>
      <c r="I235" s="1" t="s">
        <v>44</v>
      </c>
      <c r="J235" s="1">
        <v>6</v>
      </c>
      <c r="K235" s="1" t="s">
        <v>172</v>
      </c>
      <c r="L235" s="1" t="s">
        <v>44</v>
      </c>
      <c r="M235" s="1" t="s">
        <v>99</v>
      </c>
      <c r="N235" s="1" t="s">
        <v>209</v>
      </c>
      <c r="O235" s="1" t="s">
        <v>210</v>
      </c>
      <c r="P235" s="1">
        <v>2</v>
      </c>
      <c r="Q235" s="1">
        <f t="shared" si="3"/>
        <v>0</v>
      </c>
      <c r="R235" s="1" t="s">
        <v>56</v>
      </c>
    </row>
    <row r="236" spans="1:18" s="1" customFormat="1" x14ac:dyDescent="0.3">
      <c r="A236" s="1">
        <v>2013</v>
      </c>
      <c r="B236" s="1">
        <v>323</v>
      </c>
      <c r="C236" s="1">
        <v>1</v>
      </c>
      <c r="D236" s="1" t="s">
        <v>61</v>
      </c>
      <c r="E236" s="1" t="s">
        <v>282</v>
      </c>
      <c r="F236" s="1" t="s">
        <v>737</v>
      </c>
      <c r="G236" s="1" t="s">
        <v>86</v>
      </c>
      <c r="H236" s="1" t="s">
        <v>87</v>
      </c>
      <c r="I236" s="1" t="s">
        <v>44</v>
      </c>
      <c r="J236" s="1">
        <v>2</v>
      </c>
      <c r="K236" s="1" t="s">
        <v>95</v>
      </c>
      <c r="L236" s="1" t="s">
        <v>44</v>
      </c>
      <c r="M236" s="1" t="s">
        <v>95</v>
      </c>
      <c r="N236" s="1" t="s">
        <v>94</v>
      </c>
      <c r="O236" s="1" t="s">
        <v>176</v>
      </c>
      <c r="P236" s="1">
        <v>15</v>
      </c>
      <c r="Q236" s="1">
        <f t="shared" si="3"/>
        <v>0</v>
      </c>
      <c r="R236" s="1" t="s">
        <v>173</v>
      </c>
    </row>
    <row r="237" spans="1:18" s="1" customFormat="1" x14ac:dyDescent="0.3">
      <c r="A237" s="1">
        <v>2014</v>
      </c>
      <c r="B237" s="1">
        <v>324</v>
      </c>
      <c r="C237" s="1">
        <v>1</v>
      </c>
      <c r="D237" s="1" t="s">
        <v>61</v>
      </c>
      <c r="E237" s="1" t="s">
        <v>238</v>
      </c>
      <c r="F237" s="1" t="s">
        <v>756</v>
      </c>
      <c r="G237" s="1" t="s">
        <v>67</v>
      </c>
      <c r="H237" s="1" t="s">
        <v>68</v>
      </c>
      <c r="I237" s="1" t="s">
        <v>34</v>
      </c>
      <c r="J237" s="1">
        <v>1</v>
      </c>
      <c r="K237" s="1" t="s">
        <v>138</v>
      </c>
      <c r="L237" s="1" t="s">
        <v>44</v>
      </c>
      <c r="M237" s="1" t="s">
        <v>68</v>
      </c>
      <c r="N237" s="1" t="s">
        <v>69</v>
      </c>
      <c r="O237" s="1" t="s">
        <v>70</v>
      </c>
      <c r="P237" s="1">
        <v>326</v>
      </c>
      <c r="Q237" s="1">
        <f t="shared" si="3"/>
        <v>1</v>
      </c>
      <c r="R237" s="1" t="s">
        <v>56</v>
      </c>
    </row>
    <row r="238" spans="1:18" s="1" customFormat="1" x14ac:dyDescent="0.3">
      <c r="A238" s="1">
        <v>2014</v>
      </c>
      <c r="B238" s="1">
        <v>325</v>
      </c>
      <c r="C238" s="1">
        <v>1</v>
      </c>
      <c r="D238" s="1" t="s">
        <v>61</v>
      </c>
      <c r="E238" s="1" t="s">
        <v>391</v>
      </c>
      <c r="F238" s="1" t="s">
        <v>687</v>
      </c>
      <c r="G238" s="1" t="s">
        <v>137</v>
      </c>
      <c r="H238" s="1" t="s">
        <v>138</v>
      </c>
      <c r="I238" s="1" t="s">
        <v>44</v>
      </c>
      <c r="J238" s="1">
        <v>8</v>
      </c>
      <c r="K238" s="1" t="s">
        <v>162</v>
      </c>
      <c r="L238" s="1" t="s">
        <v>34</v>
      </c>
      <c r="M238" s="1" t="s">
        <v>162</v>
      </c>
      <c r="N238" s="1" t="s">
        <v>161</v>
      </c>
      <c r="O238" s="1" t="s">
        <v>163</v>
      </c>
      <c r="P238" s="1">
        <v>1582</v>
      </c>
      <c r="Q238" s="1">
        <f t="shared" si="3"/>
        <v>1</v>
      </c>
      <c r="R238" s="1" t="s">
        <v>173</v>
      </c>
    </row>
    <row r="239" spans="1:18" s="1" customFormat="1" x14ac:dyDescent="0.3">
      <c r="A239" s="1">
        <v>2014</v>
      </c>
      <c r="B239" s="1">
        <v>326</v>
      </c>
      <c r="C239" s="1">
        <v>1</v>
      </c>
      <c r="D239" s="1" t="s">
        <v>61</v>
      </c>
      <c r="E239" s="1" t="s">
        <v>484</v>
      </c>
      <c r="F239" s="1" t="s">
        <v>829</v>
      </c>
      <c r="G239" s="1" t="s">
        <v>81</v>
      </c>
      <c r="H239" s="1" t="s">
        <v>82</v>
      </c>
      <c r="I239" s="1" t="s">
        <v>44</v>
      </c>
      <c r="J239" s="1">
        <v>12</v>
      </c>
      <c r="K239" s="1" t="s">
        <v>116</v>
      </c>
      <c r="L239" s="1" t="s">
        <v>34</v>
      </c>
      <c r="M239" s="1" t="s">
        <v>82</v>
      </c>
      <c r="N239" s="1" t="s">
        <v>84</v>
      </c>
      <c r="O239" s="1" t="s">
        <v>85</v>
      </c>
      <c r="P239" s="1">
        <v>78</v>
      </c>
      <c r="Q239" s="1">
        <f t="shared" si="3"/>
        <v>0</v>
      </c>
      <c r="R239" s="1" t="s">
        <v>56</v>
      </c>
    </row>
    <row r="240" spans="1:18" s="1" customFormat="1" x14ac:dyDescent="0.3">
      <c r="A240" s="1">
        <v>2014</v>
      </c>
      <c r="B240" s="1">
        <v>327</v>
      </c>
      <c r="C240" s="1">
        <v>1</v>
      </c>
      <c r="D240" s="1" t="s">
        <v>61</v>
      </c>
      <c r="E240" s="1" t="s">
        <v>484</v>
      </c>
      <c r="F240" s="1" t="s">
        <v>830</v>
      </c>
      <c r="G240" s="1" t="s">
        <v>32</v>
      </c>
      <c r="H240" s="1" t="s">
        <v>33</v>
      </c>
      <c r="I240" s="1" t="s">
        <v>34</v>
      </c>
      <c r="J240" s="1">
        <v>6</v>
      </c>
      <c r="K240" s="1" t="s">
        <v>109</v>
      </c>
      <c r="L240" s="1" t="s">
        <v>44</v>
      </c>
      <c r="M240" s="1" t="s">
        <v>109</v>
      </c>
      <c r="N240" s="1" t="s">
        <v>108</v>
      </c>
      <c r="O240" s="1" t="s">
        <v>149</v>
      </c>
      <c r="P240" s="1">
        <v>11</v>
      </c>
      <c r="Q240" s="1">
        <f t="shared" si="3"/>
        <v>0</v>
      </c>
      <c r="R240" s="1" t="s">
        <v>173</v>
      </c>
    </row>
    <row r="241" spans="1:18" s="1" customFormat="1" x14ac:dyDescent="0.3">
      <c r="A241" s="1">
        <v>2014</v>
      </c>
      <c r="B241" s="1">
        <v>329</v>
      </c>
      <c r="C241" s="1">
        <v>1</v>
      </c>
      <c r="D241" s="1" t="s">
        <v>61</v>
      </c>
      <c r="E241" s="1" t="s">
        <v>485</v>
      </c>
      <c r="F241" s="1" t="s">
        <v>831</v>
      </c>
      <c r="G241" s="1" t="s">
        <v>98</v>
      </c>
      <c r="H241" s="1" t="s">
        <v>99</v>
      </c>
      <c r="I241" s="1" t="s">
        <v>44</v>
      </c>
      <c r="J241" s="1">
        <v>12</v>
      </c>
      <c r="K241" s="1" t="s">
        <v>144</v>
      </c>
      <c r="L241" s="1" t="s">
        <v>34</v>
      </c>
      <c r="M241" s="1" t="s">
        <v>144</v>
      </c>
      <c r="N241" s="1" t="s">
        <v>145</v>
      </c>
      <c r="O241" s="1" t="s">
        <v>146</v>
      </c>
      <c r="P241" s="1">
        <v>232</v>
      </c>
      <c r="Q241" s="1">
        <f t="shared" si="3"/>
        <v>1</v>
      </c>
      <c r="R241" s="1" t="s">
        <v>173</v>
      </c>
    </row>
    <row r="242" spans="1:18" s="1" customFormat="1" x14ac:dyDescent="0.3">
      <c r="A242" s="1">
        <v>2014</v>
      </c>
      <c r="B242" s="1">
        <v>330</v>
      </c>
      <c r="C242" s="1">
        <v>1</v>
      </c>
      <c r="D242" s="1" t="s">
        <v>61</v>
      </c>
      <c r="E242" s="1" t="s">
        <v>349</v>
      </c>
      <c r="F242" s="1" t="s">
        <v>548</v>
      </c>
      <c r="G242" s="1" t="s">
        <v>204</v>
      </c>
      <c r="H242" s="1" t="s">
        <v>193</v>
      </c>
      <c r="I242" s="1" t="s">
        <v>44</v>
      </c>
      <c r="J242" s="1">
        <v>6</v>
      </c>
      <c r="K242" s="1" t="s">
        <v>68</v>
      </c>
      <c r="L242" s="1" t="s">
        <v>34</v>
      </c>
      <c r="M242" s="1" t="s">
        <v>68</v>
      </c>
      <c r="N242" s="1" t="s">
        <v>69</v>
      </c>
      <c r="O242" s="1" t="s">
        <v>70</v>
      </c>
      <c r="P242" s="1">
        <v>326</v>
      </c>
      <c r="Q242" s="1">
        <f t="shared" si="3"/>
        <v>1</v>
      </c>
      <c r="R242" s="1" t="s">
        <v>173</v>
      </c>
    </row>
    <row r="243" spans="1:18" s="1" customFormat="1" x14ac:dyDescent="0.3">
      <c r="A243" s="1">
        <v>2014</v>
      </c>
      <c r="B243" s="1">
        <v>331</v>
      </c>
      <c r="C243" s="1">
        <v>1</v>
      </c>
      <c r="D243" s="1" t="s">
        <v>61</v>
      </c>
      <c r="E243" s="1" t="s">
        <v>302</v>
      </c>
      <c r="F243" s="1" t="s">
        <v>832</v>
      </c>
      <c r="G243" s="1" t="s">
        <v>77</v>
      </c>
      <c r="H243" s="1" t="s">
        <v>78</v>
      </c>
      <c r="I243" s="1" t="s">
        <v>44</v>
      </c>
      <c r="J243" s="1">
        <v>4</v>
      </c>
      <c r="K243" s="1" t="s">
        <v>184</v>
      </c>
      <c r="L243" s="1" t="s">
        <v>44</v>
      </c>
      <c r="M243" s="1" t="s">
        <v>184</v>
      </c>
      <c r="N243" s="1" t="s">
        <v>185</v>
      </c>
      <c r="O243" s="1" t="s">
        <v>186</v>
      </c>
      <c r="P243" s="1">
        <v>174</v>
      </c>
      <c r="Q243" s="1">
        <f t="shared" si="3"/>
        <v>0</v>
      </c>
      <c r="R243" s="1" t="s">
        <v>173</v>
      </c>
    </row>
    <row r="244" spans="1:18" s="1" customFormat="1" x14ac:dyDescent="0.3">
      <c r="A244" s="1">
        <v>2014</v>
      </c>
      <c r="B244" s="1">
        <v>332</v>
      </c>
      <c r="C244" s="1">
        <v>1</v>
      </c>
      <c r="D244" s="1" t="s">
        <v>61</v>
      </c>
      <c r="E244" s="1" t="s">
        <v>454</v>
      </c>
      <c r="F244" s="1" t="s">
        <v>833</v>
      </c>
      <c r="G244" s="1" t="s">
        <v>166</v>
      </c>
      <c r="H244" s="1" t="s">
        <v>167</v>
      </c>
      <c r="I244" s="1" t="s">
        <v>44</v>
      </c>
      <c r="J244" s="1">
        <v>11</v>
      </c>
      <c r="K244" s="1" t="s">
        <v>220</v>
      </c>
      <c r="L244" s="1" t="s">
        <v>34</v>
      </c>
      <c r="M244" s="1" t="s">
        <v>220</v>
      </c>
      <c r="N244" s="1" t="s">
        <v>219</v>
      </c>
      <c r="O244" s="1" t="s">
        <v>258</v>
      </c>
      <c r="P244" s="1">
        <v>184</v>
      </c>
      <c r="Q244" s="1">
        <f t="shared" si="3"/>
        <v>0</v>
      </c>
      <c r="R244" s="1" t="s">
        <v>173</v>
      </c>
    </row>
    <row r="245" spans="1:18" s="1" customFormat="1" x14ac:dyDescent="0.3">
      <c r="A245" s="1">
        <v>2014</v>
      </c>
      <c r="B245" s="1">
        <v>333</v>
      </c>
      <c r="C245" s="1">
        <v>1</v>
      </c>
      <c r="D245" s="1" t="s">
        <v>61</v>
      </c>
      <c r="E245" s="1" t="s">
        <v>419</v>
      </c>
      <c r="F245" s="1" t="s">
        <v>834</v>
      </c>
      <c r="G245" s="1" t="s">
        <v>127</v>
      </c>
      <c r="H245" s="1" t="s">
        <v>128</v>
      </c>
      <c r="I245" s="1" t="s">
        <v>44</v>
      </c>
      <c r="J245" s="1">
        <v>9</v>
      </c>
      <c r="K245" s="1" t="s">
        <v>109</v>
      </c>
      <c r="L245" s="1" t="s">
        <v>44</v>
      </c>
      <c r="M245" s="1" t="s">
        <v>128</v>
      </c>
      <c r="N245" s="1" t="s">
        <v>127</v>
      </c>
      <c r="O245" s="1" t="s">
        <v>129</v>
      </c>
      <c r="P245" s="1">
        <v>177</v>
      </c>
      <c r="Q245" s="1">
        <f t="shared" si="3"/>
        <v>0</v>
      </c>
      <c r="R245" s="1" t="s">
        <v>56</v>
      </c>
    </row>
    <row r="246" spans="1:18" s="1" customFormat="1" x14ac:dyDescent="0.3">
      <c r="A246" s="1">
        <v>2014</v>
      </c>
      <c r="B246" s="1">
        <v>334</v>
      </c>
      <c r="C246" s="1">
        <v>1</v>
      </c>
      <c r="D246" s="1" t="s">
        <v>61</v>
      </c>
      <c r="E246" s="1" t="s">
        <v>525</v>
      </c>
      <c r="F246" s="1" t="s">
        <v>215</v>
      </c>
      <c r="G246" s="1" t="s">
        <v>42</v>
      </c>
      <c r="H246" s="1" t="s">
        <v>43</v>
      </c>
      <c r="I246" s="1" t="s">
        <v>44</v>
      </c>
      <c r="J246" s="1">
        <v>13</v>
      </c>
      <c r="K246" s="1" t="s">
        <v>162</v>
      </c>
      <c r="L246" s="1" t="s">
        <v>34</v>
      </c>
      <c r="M246" s="1" t="s">
        <v>43</v>
      </c>
      <c r="N246" s="1" t="s">
        <v>158</v>
      </c>
      <c r="O246" s="1" t="s">
        <v>159</v>
      </c>
      <c r="P246" s="1">
        <v>257</v>
      </c>
      <c r="Q246" s="1">
        <f t="shared" si="3"/>
        <v>1</v>
      </c>
      <c r="R246" s="1" t="s">
        <v>56</v>
      </c>
    </row>
    <row r="247" spans="1:18" s="1" customFormat="1" x14ac:dyDescent="0.3">
      <c r="A247" s="1">
        <v>2014</v>
      </c>
      <c r="B247" s="1">
        <v>335</v>
      </c>
      <c r="C247" s="1">
        <v>1</v>
      </c>
      <c r="D247" s="1" t="s">
        <v>61</v>
      </c>
      <c r="E247" s="1" t="s">
        <v>438</v>
      </c>
      <c r="F247" s="1" t="s">
        <v>835</v>
      </c>
      <c r="G247" s="1" t="s">
        <v>77</v>
      </c>
      <c r="H247" s="1" t="s">
        <v>78</v>
      </c>
      <c r="I247" s="1" t="s">
        <v>44</v>
      </c>
      <c r="J247" s="1">
        <v>10</v>
      </c>
      <c r="K247" s="1" t="s">
        <v>212</v>
      </c>
      <c r="L247" s="1" t="s">
        <v>44</v>
      </c>
      <c r="M247" s="1" t="s">
        <v>78</v>
      </c>
      <c r="N247" s="1" t="s">
        <v>77</v>
      </c>
      <c r="O247" s="1" t="s">
        <v>79</v>
      </c>
      <c r="P247" s="1">
        <v>1</v>
      </c>
      <c r="Q247" s="1">
        <f t="shared" si="3"/>
        <v>0</v>
      </c>
      <c r="R247" s="1" t="s">
        <v>56</v>
      </c>
    </row>
    <row r="248" spans="1:18" s="1" customFormat="1" x14ac:dyDescent="0.3">
      <c r="A248" s="1">
        <v>2014</v>
      </c>
      <c r="B248" s="1">
        <v>336</v>
      </c>
      <c r="C248" s="1">
        <v>1</v>
      </c>
      <c r="D248" s="1" t="s">
        <v>61</v>
      </c>
      <c r="E248" s="1" t="s">
        <v>393</v>
      </c>
      <c r="F248" s="1" t="s">
        <v>836</v>
      </c>
      <c r="G248" s="1" t="s">
        <v>161</v>
      </c>
      <c r="H248" s="1" t="s">
        <v>162</v>
      </c>
      <c r="I248" s="1" t="s">
        <v>34</v>
      </c>
      <c r="J248" s="1">
        <v>8</v>
      </c>
      <c r="K248" s="1" t="s">
        <v>138</v>
      </c>
      <c r="L248" s="1" t="s">
        <v>44</v>
      </c>
      <c r="M248" s="1" t="s">
        <v>162</v>
      </c>
      <c r="N248" s="1" t="s">
        <v>161</v>
      </c>
      <c r="O248" s="1" t="s">
        <v>163</v>
      </c>
      <c r="P248" s="1">
        <v>1582</v>
      </c>
      <c r="Q248" s="1">
        <f t="shared" si="3"/>
        <v>1</v>
      </c>
      <c r="R248" s="1" t="s">
        <v>56</v>
      </c>
    </row>
    <row r="249" spans="1:18" s="1" customFormat="1" x14ac:dyDescent="0.3">
      <c r="A249" s="1">
        <v>2014</v>
      </c>
      <c r="B249" s="1">
        <v>337</v>
      </c>
      <c r="C249" s="1">
        <v>1</v>
      </c>
      <c r="D249" s="1" t="s">
        <v>61</v>
      </c>
      <c r="E249" s="1" t="s">
        <v>305</v>
      </c>
      <c r="F249" s="1" t="s">
        <v>837</v>
      </c>
      <c r="G249" s="1" t="s">
        <v>115</v>
      </c>
      <c r="H249" s="1" t="s">
        <v>116</v>
      </c>
      <c r="I249" s="1" t="s">
        <v>34</v>
      </c>
      <c r="J249" s="1">
        <v>4</v>
      </c>
      <c r="K249" s="1" t="s">
        <v>99</v>
      </c>
      <c r="L249" s="1" t="s">
        <v>44</v>
      </c>
      <c r="M249" s="1" t="s">
        <v>99</v>
      </c>
      <c r="N249" s="1" t="s">
        <v>209</v>
      </c>
      <c r="O249" s="1" t="s">
        <v>210</v>
      </c>
      <c r="P249" s="1">
        <v>2</v>
      </c>
      <c r="Q249" s="1">
        <f t="shared" si="3"/>
        <v>0</v>
      </c>
      <c r="R249" s="1" t="s">
        <v>173</v>
      </c>
    </row>
    <row r="250" spans="1:18" s="1" customFormat="1" x14ac:dyDescent="0.3">
      <c r="A250" s="1">
        <v>2014</v>
      </c>
      <c r="B250" s="1">
        <v>338</v>
      </c>
      <c r="C250" s="1">
        <v>1</v>
      </c>
      <c r="D250" s="1" t="s">
        <v>61</v>
      </c>
      <c r="E250" s="1" t="s">
        <v>350</v>
      </c>
      <c r="F250" s="1" t="s">
        <v>838</v>
      </c>
      <c r="G250" s="1" t="s">
        <v>71</v>
      </c>
      <c r="H250" s="1" t="s">
        <v>72</v>
      </c>
      <c r="I250" s="1" t="s">
        <v>34</v>
      </c>
      <c r="J250" s="1">
        <v>6</v>
      </c>
      <c r="K250" s="1" t="s">
        <v>48</v>
      </c>
      <c r="L250" s="1" t="s">
        <v>34</v>
      </c>
      <c r="M250" s="1" t="s">
        <v>48</v>
      </c>
      <c r="N250" s="1" t="s">
        <v>47</v>
      </c>
      <c r="O250" s="1" t="s">
        <v>120</v>
      </c>
      <c r="P250" s="1">
        <v>153</v>
      </c>
      <c r="Q250" s="1">
        <f t="shared" si="3"/>
        <v>0</v>
      </c>
      <c r="R250" s="1" t="s">
        <v>173</v>
      </c>
    </row>
    <row r="251" spans="1:18" s="1" customFormat="1" x14ac:dyDescent="0.3">
      <c r="A251" s="1">
        <v>2014</v>
      </c>
      <c r="B251" s="1">
        <v>339</v>
      </c>
      <c r="C251" s="1">
        <v>1</v>
      </c>
      <c r="D251" s="1" t="s">
        <v>61</v>
      </c>
      <c r="E251" s="1" t="s">
        <v>488</v>
      </c>
      <c r="F251" s="1" t="s">
        <v>839</v>
      </c>
      <c r="G251" s="1" t="s">
        <v>204</v>
      </c>
      <c r="H251" s="1" t="s">
        <v>193</v>
      </c>
      <c r="I251" s="1" t="s">
        <v>44</v>
      </c>
      <c r="J251" s="1">
        <v>12</v>
      </c>
      <c r="K251" s="1" t="s">
        <v>212</v>
      </c>
      <c r="L251" s="1" t="s">
        <v>44</v>
      </c>
      <c r="M251" s="1" t="s">
        <v>212</v>
      </c>
      <c r="N251" s="1" t="s">
        <v>248</v>
      </c>
      <c r="O251" s="1" t="s">
        <v>301</v>
      </c>
      <c r="P251" s="1">
        <v>8</v>
      </c>
      <c r="Q251" s="1">
        <f t="shared" si="3"/>
        <v>0</v>
      </c>
      <c r="R251" s="1" t="s">
        <v>173</v>
      </c>
    </row>
    <row r="252" spans="1:18" s="1" customFormat="1" x14ac:dyDescent="0.3">
      <c r="A252" s="1">
        <v>2014</v>
      </c>
      <c r="B252" s="1">
        <v>340</v>
      </c>
      <c r="C252" s="1">
        <v>1</v>
      </c>
      <c r="D252" s="1" t="s">
        <v>61</v>
      </c>
      <c r="E252" s="1" t="s">
        <v>366</v>
      </c>
      <c r="F252" s="1" t="s">
        <v>840</v>
      </c>
      <c r="G252" s="1" t="s">
        <v>161</v>
      </c>
      <c r="H252" s="1" t="s">
        <v>162</v>
      </c>
      <c r="I252" s="1" t="s">
        <v>34</v>
      </c>
      <c r="J252" s="1">
        <v>7</v>
      </c>
      <c r="K252" s="1" t="s">
        <v>212</v>
      </c>
      <c r="L252" s="1" t="s">
        <v>44</v>
      </c>
      <c r="M252" s="1" t="s">
        <v>162</v>
      </c>
      <c r="N252" s="1" t="s">
        <v>161</v>
      </c>
      <c r="O252" s="1" t="s">
        <v>163</v>
      </c>
      <c r="P252" s="1">
        <v>1582</v>
      </c>
      <c r="Q252" s="1">
        <f t="shared" si="3"/>
        <v>1</v>
      </c>
      <c r="R252" s="1" t="s">
        <v>56</v>
      </c>
    </row>
    <row r="253" spans="1:18" s="1" customFormat="1" x14ac:dyDescent="0.3">
      <c r="A253" s="1">
        <v>2014</v>
      </c>
      <c r="B253" s="1">
        <v>341</v>
      </c>
      <c r="C253" s="1">
        <v>1</v>
      </c>
      <c r="D253" s="1" t="s">
        <v>61</v>
      </c>
      <c r="E253" s="1" t="s">
        <v>527</v>
      </c>
      <c r="F253" s="1" t="s">
        <v>841</v>
      </c>
      <c r="G253" s="1" t="s">
        <v>98</v>
      </c>
      <c r="H253" s="1" t="s">
        <v>216</v>
      </c>
      <c r="I253" s="1" t="s">
        <v>44</v>
      </c>
      <c r="J253" s="1">
        <v>13</v>
      </c>
      <c r="K253" s="1" t="s">
        <v>251</v>
      </c>
      <c r="L253" s="1" t="s">
        <v>34</v>
      </c>
      <c r="M253" s="1" t="s">
        <v>251</v>
      </c>
      <c r="N253" s="1" t="s">
        <v>250</v>
      </c>
      <c r="O253" s="1" t="s">
        <v>260</v>
      </c>
      <c r="P253" s="1">
        <v>2</v>
      </c>
      <c r="Q253" s="1">
        <f t="shared" si="3"/>
        <v>0</v>
      </c>
      <c r="R253" s="1" t="s">
        <v>173</v>
      </c>
    </row>
    <row r="254" spans="1:18" s="1" customFormat="1" x14ac:dyDescent="0.3">
      <c r="A254" s="1">
        <v>2014</v>
      </c>
      <c r="B254" s="1">
        <v>342</v>
      </c>
      <c r="C254" s="1">
        <v>1</v>
      </c>
      <c r="D254" s="1" t="s">
        <v>61</v>
      </c>
      <c r="E254" s="1" t="s">
        <v>582</v>
      </c>
      <c r="F254" s="1" t="s">
        <v>741</v>
      </c>
      <c r="G254" s="1" t="s">
        <v>71</v>
      </c>
      <c r="H254" s="1" t="s">
        <v>72</v>
      </c>
      <c r="I254" s="1" t="s">
        <v>34</v>
      </c>
      <c r="J254" s="1">
        <v>7</v>
      </c>
      <c r="K254" s="1" t="s">
        <v>90</v>
      </c>
      <c r="L254" s="1" t="s">
        <v>44</v>
      </c>
      <c r="M254" s="1" t="s">
        <v>90</v>
      </c>
      <c r="N254" s="1" t="s">
        <v>89</v>
      </c>
      <c r="O254" s="1" t="s">
        <v>232</v>
      </c>
      <c r="P254" s="1">
        <v>192</v>
      </c>
      <c r="Q254" s="1">
        <f t="shared" si="3"/>
        <v>0</v>
      </c>
      <c r="R254" s="1" t="s">
        <v>173</v>
      </c>
    </row>
    <row r="255" spans="1:18" s="1" customFormat="1" x14ac:dyDescent="0.3">
      <c r="A255" s="1">
        <v>2014</v>
      </c>
      <c r="B255" s="1">
        <v>343</v>
      </c>
      <c r="C255" s="1">
        <v>1</v>
      </c>
      <c r="D255" s="1" t="s">
        <v>61</v>
      </c>
      <c r="E255" s="1" t="s">
        <v>582</v>
      </c>
      <c r="F255" s="1" t="s">
        <v>842</v>
      </c>
      <c r="G255" s="1" t="s">
        <v>137</v>
      </c>
      <c r="H255" s="1" t="s">
        <v>138</v>
      </c>
      <c r="I255" s="1" t="s">
        <v>44</v>
      </c>
      <c r="J255" s="1">
        <v>5</v>
      </c>
      <c r="K255" s="1" t="s">
        <v>99</v>
      </c>
      <c r="L255" s="1" t="s">
        <v>44</v>
      </c>
      <c r="M255" s="1" t="s">
        <v>138</v>
      </c>
      <c r="N255" s="1" t="s">
        <v>137</v>
      </c>
      <c r="O255" s="1" t="s">
        <v>139</v>
      </c>
      <c r="P255" s="1">
        <v>16</v>
      </c>
      <c r="Q255" s="1">
        <f t="shared" si="3"/>
        <v>0</v>
      </c>
      <c r="R255" s="1" t="s">
        <v>56</v>
      </c>
    </row>
    <row r="256" spans="1:18" s="1" customFormat="1" x14ac:dyDescent="0.3">
      <c r="A256" s="1">
        <v>2014</v>
      </c>
      <c r="B256" s="1">
        <v>344</v>
      </c>
      <c r="C256" s="1">
        <v>1</v>
      </c>
      <c r="D256" s="1" t="s">
        <v>61</v>
      </c>
      <c r="E256" s="1" t="s">
        <v>582</v>
      </c>
      <c r="F256" s="1" t="s">
        <v>783</v>
      </c>
      <c r="G256" s="1" t="s">
        <v>32</v>
      </c>
      <c r="H256" s="1" t="s">
        <v>33</v>
      </c>
      <c r="I256" s="1" t="s">
        <v>34</v>
      </c>
      <c r="J256" s="1">
        <v>13</v>
      </c>
      <c r="K256" s="1" t="s">
        <v>138</v>
      </c>
      <c r="L256" s="1" t="s">
        <v>44</v>
      </c>
      <c r="M256" s="1" t="s">
        <v>33</v>
      </c>
      <c r="N256" s="1" t="s">
        <v>32</v>
      </c>
      <c r="O256" s="1" t="s">
        <v>201</v>
      </c>
      <c r="P256" s="1">
        <v>3</v>
      </c>
      <c r="Q256" s="1">
        <f t="shared" si="3"/>
        <v>0</v>
      </c>
      <c r="R256" s="1" t="s">
        <v>56</v>
      </c>
    </row>
    <row r="257" spans="1:18" s="1" customFormat="1" x14ac:dyDescent="0.3">
      <c r="A257" s="1">
        <v>2014</v>
      </c>
      <c r="B257" s="1">
        <v>346</v>
      </c>
      <c r="C257" s="1">
        <v>1</v>
      </c>
      <c r="D257" s="1" t="s">
        <v>61</v>
      </c>
      <c r="E257" s="1" t="s">
        <v>568</v>
      </c>
      <c r="F257" s="1" t="s">
        <v>805</v>
      </c>
      <c r="G257" s="1" t="s">
        <v>89</v>
      </c>
      <c r="H257" s="1" t="s">
        <v>90</v>
      </c>
      <c r="I257" s="1" t="s">
        <v>44</v>
      </c>
      <c r="J257" s="1">
        <v>15</v>
      </c>
      <c r="K257" s="1" t="s">
        <v>144</v>
      </c>
      <c r="L257" s="1" t="s">
        <v>34</v>
      </c>
      <c r="M257" s="1" t="s">
        <v>144</v>
      </c>
      <c r="N257" s="1" t="s">
        <v>145</v>
      </c>
      <c r="O257" s="1" t="s">
        <v>146</v>
      </c>
      <c r="P257" s="1">
        <v>232</v>
      </c>
      <c r="Q257" s="1">
        <f t="shared" si="3"/>
        <v>1</v>
      </c>
      <c r="R257" s="1" t="s">
        <v>173</v>
      </c>
    </row>
    <row r="258" spans="1:18" s="1" customFormat="1" x14ac:dyDescent="0.3">
      <c r="A258" s="1">
        <v>2014</v>
      </c>
      <c r="B258" s="1">
        <v>347</v>
      </c>
      <c r="C258" s="1">
        <v>1</v>
      </c>
      <c r="D258" s="1" t="s">
        <v>61</v>
      </c>
      <c r="E258" s="1" t="s">
        <v>367</v>
      </c>
      <c r="F258" s="1" t="s">
        <v>843</v>
      </c>
      <c r="G258" s="1" t="s">
        <v>77</v>
      </c>
      <c r="H258" s="1" t="s">
        <v>78</v>
      </c>
      <c r="I258" s="1" t="s">
        <v>44</v>
      </c>
      <c r="J258" s="1">
        <v>7</v>
      </c>
      <c r="K258" s="1" t="s">
        <v>116</v>
      </c>
      <c r="L258" s="1" t="s">
        <v>34</v>
      </c>
      <c r="M258" s="1" t="s">
        <v>116</v>
      </c>
      <c r="N258" s="1" t="s">
        <v>115</v>
      </c>
      <c r="O258" s="1" t="s">
        <v>118</v>
      </c>
      <c r="P258" s="1">
        <v>184</v>
      </c>
      <c r="Q258" s="1">
        <f t="shared" ref="Q258:Q321" si="4">IF(P258&lt;196.3,0,1)</f>
        <v>0</v>
      </c>
      <c r="R258" s="1" t="s">
        <v>173</v>
      </c>
    </row>
    <row r="259" spans="1:18" s="1" customFormat="1" x14ac:dyDescent="0.3">
      <c r="A259" s="1">
        <v>2014</v>
      </c>
      <c r="B259" s="1">
        <v>348</v>
      </c>
      <c r="C259" s="1">
        <v>1</v>
      </c>
      <c r="D259" s="1" t="s">
        <v>61</v>
      </c>
      <c r="E259" s="1" t="s">
        <v>242</v>
      </c>
      <c r="F259" s="1" t="s">
        <v>844</v>
      </c>
      <c r="G259" s="1" t="s">
        <v>47</v>
      </c>
      <c r="H259" s="1" t="s">
        <v>48</v>
      </c>
      <c r="I259" s="1" t="s">
        <v>34</v>
      </c>
      <c r="J259" s="1">
        <v>1</v>
      </c>
      <c r="K259" s="1" t="s">
        <v>33</v>
      </c>
      <c r="L259" s="1" t="s">
        <v>34</v>
      </c>
      <c r="M259" s="1" t="s">
        <v>33</v>
      </c>
      <c r="N259" s="1" t="s">
        <v>32</v>
      </c>
      <c r="O259" s="1" t="s">
        <v>201</v>
      </c>
      <c r="P259" s="1">
        <v>3</v>
      </c>
      <c r="Q259" s="1">
        <f t="shared" si="4"/>
        <v>0</v>
      </c>
      <c r="R259" s="1" t="s">
        <v>173</v>
      </c>
    </row>
    <row r="260" spans="1:18" s="1" customFormat="1" x14ac:dyDescent="0.3">
      <c r="A260" s="1">
        <v>2014</v>
      </c>
      <c r="B260" s="1">
        <v>349</v>
      </c>
      <c r="C260" s="1">
        <v>2</v>
      </c>
      <c r="D260" s="1" t="s">
        <v>61</v>
      </c>
      <c r="E260" s="1" t="s">
        <v>242</v>
      </c>
      <c r="F260" s="1" t="s">
        <v>844</v>
      </c>
      <c r="G260" s="1" t="s">
        <v>47</v>
      </c>
      <c r="H260" s="1" t="s">
        <v>48</v>
      </c>
      <c r="I260" s="1" t="s">
        <v>34</v>
      </c>
      <c r="J260" s="1">
        <v>2</v>
      </c>
      <c r="K260" s="1" t="s">
        <v>195</v>
      </c>
      <c r="L260" s="1" t="s">
        <v>34</v>
      </c>
      <c r="M260" s="1" t="s">
        <v>48</v>
      </c>
      <c r="N260" s="1" t="s">
        <v>47</v>
      </c>
      <c r="O260" s="1" t="s">
        <v>120</v>
      </c>
      <c r="P260" s="1">
        <v>153</v>
      </c>
      <c r="Q260" s="1">
        <f t="shared" si="4"/>
        <v>0</v>
      </c>
      <c r="R260" s="1" t="s">
        <v>56</v>
      </c>
    </row>
    <row r="261" spans="1:18" s="1" customFormat="1" x14ac:dyDescent="0.3">
      <c r="A261" s="1">
        <v>2014</v>
      </c>
      <c r="B261" s="1">
        <v>350</v>
      </c>
      <c r="C261" s="1">
        <v>1</v>
      </c>
      <c r="D261" s="1" t="s">
        <v>61</v>
      </c>
      <c r="E261" s="1" t="s">
        <v>395</v>
      </c>
      <c r="F261" s="1" t="s">
        <v>794</v>
      </c>
      <c r="G261" s="1" t="s">
        <v>127</v>
      </c>
      <c r="H261" s="1" t="s">
        <v>128</v>
      </c>
      <c r="I261" s="1" t="s">
        <v>44</v>
      </c>
      <c r="J261" s="1">
        <v>8</v>
      </c>
      <c r="K261" s="1" t="s">
        <v>132</v>
      </c>
      <c r="L261" s="1" t="s">
        <v>44</v>
      </c>
      <c r="M261" s="1" t="s">
        <v>128</v>
      </c>
      <c r="N261" s="1" t="s">
        <v>127</v>
      </c>
      <c r="O261" s="1" t="s">
        <v>129</v>
      </c>
      <c r="P261" s="1">
        <v>177</v>
      </c>
      <c r="Q261" s="1">
        <f t="shared" si="4"/>
        <v>0</v>
      </c>
      <c r="R261" s="1" t="s">
        <v>56</v>
      </c>
    </row>
    <row r="262" spans="1:18" s="1" customFormat="1" x14ac:dyDescent="0.3">
      <c r="A262" s="1">
        <v>2014</v>
      </c>
      <c r="B262" s="1">
        <v>351</v>
      </c>
      <c r="C262" s="1">
        <v>1</v>
      </c>
      <c r="D262" s="1" t="s">
        <v>61</v>
      </c>
      <c r="E262" s="1" t="s">
        <v>218</v>
      </c>
      <c r="F262" s="1" t="s">
        <v>706</v>
      </c>
      <c r="G262" s="1" t="s">
        <v>219</v>
      </c>
      <c r="H262" s="1" t="s">
        <v>220</v>
      </c>
      <c r="I262" s="1" t="s">
        <v>34</v>
      </c>
      <c r="J262" s="1">
        <v>16</v>
      </c>
      <c r="K262" s="1" t="s">
        <v>116</v>
      </c>
      <c r="L262" s="1" t="s">
        <v>34</v>
      </c>
      <c r="M262" s="1" t="s">
        <v>220</v>
      </c>
      <c r="N262" s="1" t="s">
        <v>219</v>
      </c>
      <c r="O262" s="1" t="s">
        <v>258</v>
      </c>
      <c r="P262" s="1">
        <v>184</v>
      </c>
      <c r="Q262" s="1">
        <f t="shared" si="4"/>
        <v>0</v>
      </c>
      <c r="R262" s="1" t="s">
        <v>56</v>
      </c>
    </row>
    <row r="263" spans="1:18" s="1" customFormat="1" x14ac:dyDescent="0.3">
      <c r="A263" s="1">
        <v>2014</v>
      </c>
      <c r="B263" s="1">
        <v>352</v>
      </c>
      <c r="C263" s="1">
        <v>1</v>
      </c>
      <c r="D263" s="1" t="s">
        <v>61</v>
      </c>
      <c r="E263" s="1" t="s">
        <v>353</v>
      </c>
      <c r="F263" s="1" t="s">
        <v>845</v>
      </c>
      <c r="G263" s="1" t="s">
        <v>81</v>
      </c>
      <c r="H263" s="1" t="s">
        <v>82</v>
      </c>
      <c r="I263" s="1" t="s">
        <v>44</v>
      </c>
      <c r="J263" s="1">
        <v>6</v>
      </c>
      <c r="K263" s="1" t="s">
        <v>144</v>
      </c>
      <c r="L263" s="1" t="s">
        <v>34</v>
      </c>
      <c r="M263" s="1" t="s">
        <v>144</v>
      </c>
      <c r="N263" s="1" t="s">
        <v>145</v>
      </c>
      <c r="O263" s="1" t="s">
        <v>146</v>
      </c>
      <c r="P263" s="1">
        <v>232</v>
      </c>
      <c r="Q263" s="1">
        <f t="shared" si="4"/>
        <v>1</v>
      </c>
      <c r="R263" s="1" t="s">
        <v>173</v>
      </c>
    </row>
    <row r="264" spans="1:18" s="1" customFormat="1" x14ac:dyDescent="0.3">
      <c r="A264" s="1">
        <v>2014</v>
      </c>
      <c r="B264" s="1">
        <v>354</v>
      </c>
      <c r="C264" s="1">
        <v>2</v>
      </c>
      <c r="D264" s="1" t="s">
        <v>61</v>
      </c>
      <c r="E264" s="1" t="s">
        <v>221</v>
      </c>
      <c r="F264" s="1" t="s">
        <v>846</v>
      </c>
      <c r="G264" s="1" t="s">
        <v>219</v>
      </c>
      <c r="H264" s="1" t="s">
        <v>220</v>
      </c>
      <c r="I264" s="1" t="s">
        <v>34</v>
      </c>
      <c r="J264" s="1">
        <v>5</v>
      </c>
      <c r="K264" s="1" t="s">
        <v>72</v>
      </c>
      <c r="L264" s="1" t="s">
        <v>34</v>
      </c>
      <c r="M264" s="1" t="s">
        <v>72</v>
      </c>
      <c r="N264" s="1" t="s">
        <v>73</v>
      </c>
      <c r="O264" s="1" t="s">
        <v>74</v>
      </c>
      <c r="P264" s="1">
        <v>221</v>
      </c>
      <c r="Q264" s="1">
        <f t="shared" si="4"/>
        <v>1</v>
      </c>
      <c r="R264" s="1" t="s">
        <v>173</v>
      </c>
    </row>
    <row r="265" spans="1:18" s="1" customFormat="1" x14ac:dyDescent="0.3">
      <c r="A265" s="1">
        <v>2014</v>
      </c>
      <c r="B265" s="1">
        <v>355</v>
      </c>
      <c r="C265" s="1">
        <v>1</v>
      </c>
      <c r="D265" s="1" t="s">
        <v>61</v>
      </c>
      <c r="E265" s="1" t="s">
        <v>247</v>
      </c>
      <c r="F265" s="1" t="s">
        <v>787</v>
      </c>
      <c r="G265" s="1" t="s">
        <v>248</v>
      </c>
      <c r="H265" s="1" t="s">
        <v>212</v>
      </c>
      <c r="I265" s="1" t="s">
        <v>44</v>
      </c>
      <c r="J265" s="1">
        <v>1</v>
      </c>
      <c r="K265" s="1" t="s">
        <v>184</v>
      </c>
      <c r="L265" s="1" t="s">
        <v>44</v>
      </c>
      <c r="M265" s="1" t="s">
        <v>184</v>
      </c>
      <c r="N265" s="1" t="s">
        <v>185</v>
      </c>
      <c r="O265" s="1" t="s">
        <v>186</v>
      </c>
      <c r="P265" s="1">
        <v>174</v>
      </c>
      <c r="Q265" s="1">
        <f t="shared" si="4"/>
        <v>0</v>
      </c>
      <c r="R265" s="1" t="s">
        <v>173</v>
      </c>
    </row>
    <row r="266" spans="1:18" s="1" customFormat="1" x14ac:dyDescent="0.3">
      <c r="A266" s="1">
        <v>2014</v>
      </c>
      <c r="B266" s="1">
        <v>356</v>
      </c>
      <c r="C266" s="1">
        <v>1</v>
      </c>
      <c r="D266" s="1" t="s">
        <v>61</v>
      </c>
      <c r="E266" s="1" t="s">
        <v>249</v>
      </c>
      <c r="F266" s="1" t="s">
        <v>847</v>
      </c>
      <c r="G266" s="1" t="s">
        <v>250</v>
      </c>
      <c r="H266" s="1" t="s">
        <v>251</v>
      </c>
      <c r="I266" s="1" t="s">
        <v>34</v>
      </c>
      <c r="J266" s="1">
        <v>1</v>
      </c>
      <c r="K266" s="1" t="s">
        <v>155</v>
      </c>
      <c r="L266" s="1" t="s">
        <v>34</v>
      </c>
      <c r="M266" s="1" t="s">
        <v>155</v>
      </c>
      <c r="N266" s="1" t="s">
        <v>154</v>
      </c>
      <c r="O266" s="1" t="s">
        <v>156</v>
      </c>
      <c r="P266" s="1">
        <v>3</v>
      </c>
      <c r="Q266" s="1">
        <f t="shared" si="4"/>
        <v>0</v>
      </c>
      <c r="R266" s="1" t="s">
        <v>173</v>
      </c>
    </row>
    <row r="267" spans="1:18" s="1" customFormat="1" x14ac:dyDescent="0.3">
      <c r="A267" s="1">
        <v>2014</v>
      </c>
      <c r="B267" s="1">
        <v>357</v>
      </c>
      <c r="C267" s="1">
        <v>1</v>
      </c>
      <c r="D267" s="1" t="s">
        <v>61</v>
      </c>
      <c r="E267" s="1" t="s">
        <v>548</v>
      </c>
      <c r="F267" s="1" t="s">
        <v>848</v>
      </c>
      <c r="G267" s="1" t="s">
        <v>108</v>
      </c>
      <c r="H267" s="1" t="s">
        <v>109</v>
      </c>
      <c r="I267" s="1" t="s">
        <v>44</v>
      </c>
      <c r="J267" s="1">
        <v>14</v>
      </c>
      <c r="K267" s="1" t="s">
        <v>116</v>
      </c>
      <c r="L267" s="1" t="s">
        <v>34</v>
      </c>
      <c r="M267" s="1" t="s">
        <v>116</v>
      </c>
      <c r="N267" s="1" t="s">
        <v>115</v>
      </c>
      <c r="O267" s="1" t="s">
        <v>118</v>
      </c>
      <c r="P267" s="1">
        <v>184</v>
      </c>
      <c r="Q267" s="1">
        <f t="shared" si="4"/>
        <v>0</v>
      </c>
      <c r="R267" s="1" t="s">
        <v>173</v>
      </c>
    </row>
    <row r="268" spans="1:18" s="1" customFormat="1" x14ac:dyDescent="0.3">
      <c r="A268" s="1">
        <v>2014</v>
      </c>
      <c r="B268" s="1">
        <v>358</v>
      </c>
      <c r="C268" s="1">
        <v>1</v>
      </c>
      <c r="D268" s="1" t="s">
        <v>61</v>
      </c>
      <c r="E268" s="1" t="s">
        <v>586</v>
      </c>
      <c r="F268" s="1" t="s">
        <v>727</v>
      </c>
      <c r="G268" s="1" t="s">
        <v>248</v>
      </c>
      <c r="H268" s="1" t="s">
        <v>212</v>
      </c>
      <c r="I268" s="1" t="s">
        <v>44</v>
      </c>
      <c r="J268" s="1">
        <v>11</v>
      </c>
      <c r="K268" s="1" t="s">
        <v>216</v>
      </c>
      <c r="L268" s="1" t="s">
        <v>44</v>
      </c>
      <c r="M268" s="1" t="s">
        <v>216</v>
      </c>
      <c r="N268" s="1" t="s">
        <v>209</v>
      </c>
      <c r="O268" s="1" t="s">
        <v>210</v>
      </c>
      <c r="P268" s="1">
        <v>2</v>
      </c>
      <c r="Q268" s="1">
        <f t="shared" si="4"/>
        <v>0</v>
      </c>
      <c r="R268" s="1" t="s">
        <v>173</v>
      </c>
    </row>
    <row r="269" spans="1:18" s="1" customFormat="1" x14ac:dyDescent="0.3">
      <c r="A269" s="1">
        <v>2014</v>
      </c>
      <c r="B269" s="1">
        <v>359</v>
      </c>
      <c r="C269" s="1">
        <v>1</v>
      </c>
      <c r="D269" s="1" t="s">
        <v>61</v>
      </c>
      <c r="E269" s="1" t="s">
        <v>586</v>
      </c>
      <c r="F269" s="1" t="s">
        <v>849</v>
      </c>
      <c r="G269" s="1" t="s">
        <v>102</v>
      </c>
      <c r="H269" s="1" t="s">
        <v>103</v>
      </c>
      <c r="I269" s="1" t="s">
        <v>34</v>
      </c>
      <c r="J269" s="1">
        <v>8</v>
      </c>
      <c r="K269" s="1" t="s">
        <v>43</v>
      </c>
      <c r="L269" s="1" t="s">
        <v>44</v>
      </c>
      <c r="M269" s="1" t="s">
        <v>43</v>
      </c>
      <c r="N269" s="1" t="s">
        <v>158</v>
      </c>
      <c r="O269" s="1" t="s">
        <v>159</v>
      </c>
      <c r="P269" s="1">
        <v>257</v>
      </c>
      <c r="Q269" s="1">
        <f t="shared" si="4"/>
        <v>1</v>
      </c>
      <c r="R269" s="1" t="s">
        <v>173</v>
      </c>
    </row>
    <row r="270" spans="1:18" s="1" customFormat="1" x14ac:dyDescent="0.3">
      <c r="A270" s="1">
        <v>2014</v>
      </c>
      <c r="B270" s="1">
        <v>360</v>
      </c>
      <c r="C270" s="1">
        <v>1</v>
      </c>
      <c r="D270" s="1" t="s">
        <v>61</v>
      </c>
      <c r="E270" s="1" t="s">
        <v>586</v>
      </c>
      <c r="F270" s="1" t="s">
        <v>714</v>
      </c>
      <c r="G270" s="1" t="s">
        <v>53</v>
      </c>
      <c r="H270" s="1" t="s">
        <v>54</v>
      </c>
      <c r="I270" s="1" t="s">
        <v>34</v>
      </c>
      <c r="J270" s="1">
        <v>13</v>
      </c>
      <c r="K270" s="1" t="s">
        <v>193</v>
      </c>
      <c r="L270" s="1" t="s">
        <v>44</v>
      </c>
      <c r="M270" s="1" t="s">
        <v>54</v>
      </c>
      <c r="N270" s="1" t="s">
        <v>53</v>
      </c>
      <c r="O270" s="1" t="s">
        <v>55</v>
      </c>
      <c r="P270" s="1">
        <v>216</v>
      </c>
      <c r="Q270" s="1">
        <f t="shared" si="4"/>
        <v>1</v>
      </c>
      <c r="R270" s="1" t="s">
        <v>56</v>
      </c>
    </row>
    <row r="271" spans="1:18" s="1" customFormat="1" x14ac:dyDescent="0.3">
      <c r="A271" s="1">
        <v>2014</v>
      </c>
      <c r="B271" s="1">
        <v>362</v>
      </c>
      <c r="C271" s="1">
        <v>1</v>
      </c>
      <c r="D271" s="1" t="s">
        <v>61</v>
      </c>
      <c r="E271" s="1" t="s">
        <v>311</v>
      </c>
      <c r="F271" s="1" t="s">
        <v>729</v>
      </c>
      <c r="G271" s="1" t="s">
        <v>137</v>
      </c>
      <c r="H271" s="1" t="s">
        <v>138</v>
      </c>
      <c r="I271" s="1" t="s">
        <v>44</v>
      </c>
      <c r="J271" s="1">
        <v>7</v>
      </c>
      <c r="K271" s="1" t="s">
        <v>43</v>
      </c>
      <c r="L271" s="1" t="s">
        <v>44</v>
      </c>
      <c r="M271" s="1" t="s">
        <v>138</v>
      </c>
      <c r="N271" s="1" t="s">
        <v>137</v>
      </c>
      <c r="O271" s="1" t="s">
        <v>139</v>
      </c>
      <c r="P271" s="1">
        <v>16</v>
      </c>
      <c r="Q271" s="1">
        <f t="shared" si="4"/>
        <v>0</v>
      </c>
      <c r="R271" s="1" t="s">
        <v>56</v>
      </c>
    </row>
    <row r="272" spans="1:18" s="1" customFormat="1" x14ac:dyDescent="0.3">
      <c r="A272" s="1">
        <v>2014</v>
      </c>
      <c r="B272" s="1">
        <v>365</v>
      </c>
      <c r="C272" s="1">
        <v>1</v>
      </c>
      <c r="D272" s="1" t="s">
        <v>61</v>
      </c>
      <c r="E272" s="1" t="s">
        <v>1009</v>
      </c>
      <c r="F272" s="1" t="s">
        <v>835</v>
      </c>
      <c r="G272" s="1" t="s">
        <v>102</v>
      </c>
      <c r="H272" s="1" t="s">
        <v>103</v>
      </c>
      <c r="I272" s="1" t="s">
        <v>34</v>
      </c>
      <c r="J272" s="1">
        <v>16</v>
      </c>
      <c r="K272" s="1" t="s">
        <v>216</v>
      </c>
      <c r="L272" s="1" t="s">
        <v>44</v>
      </c>
      <c r="M272" s="1" t="s">
        <v>103</v>
      </c>
      <c r="N272" s="1" t="s">
        <v>255</v>
      </c>
      <c r="O272" s="1" t="s">
        <v>256</v>
      </c>
      <c r="P272" s="1">
        <v>142</v>
      </c>
      <c r="Q272" s="1">
        <f t="shared" si="4"/>
        <v>0</v>
      </c>
      <c r="R272" s="1" t="s">
        <v>56</v>
      </c>
    </row>
    <row r="273" spans="1:18" s="1" customFormat="1" x14ac:dyDescent="0.3">
      <c r="A273" s="1">
        <v>2014</v>
      </c>
      <c r="B273" s="1">
        <v>366</v>
      </c>
      <c r="C273" s="1">
        <v>1</v>
      </c>
      <c r="D273" s="1" t="s">
        <v>61</v>
      </c>
      <c r="E273" s="1" t="s">
        <v>1009</v>
      </c>
      <c r="F273" s="1" t="s">
        <v>851</v>
      </c>
      <c r="G273" s="1" t="s">
        <v>42</v>
      </c>
      <c r="H273" s="1" t="s">
        <v>43</v>
      </c>
      <c r="I273" s="1" t="s">
        <v>44</v>
      </c>
      <c r="J273" s="1">
        <v>5</v>
      </c>
      <c r="K273" s="1" t="s">
        <v>212</v>
      </c>
      <c r="L273" s="1" t="s">
        <v>44</v>
      </c>
      <c r="M273" s="1" t="s">
        <v>212</v>
      </c>
      <c r="N273" s="1" t="s">
        <v>213</v>
      </c>
      <c r="O273" s="1" t="s">
        <v>214</v>
      </c>
      <c r="P273" s="1">
        <v>4</v>
      </c>
      <c r="Q273" s="1">
        <f t="shared" si="4"/>
        <v>0</v>
      </c>
      <c r="R273" s="1" t="s">
        <v>173</v>
      </c>
    </row>
    <row r="274" spans="1:18" s="1" customFormat="1" x14ac:dyDescent="0.3">
      <c r="A274" s="1">
        <v>2014</v>
      </c>
      <c r="B274" s="1">
        <v>368</v>
      </c>
      <c r="C274" s="1">
        <v>1</v>
      </c>
      <c r="D274" s="1" t="s">
        <v>61</v>
      </c>
      <c r="E274" s="1" t="s">
        <v>375</v>
      </c>
      <c r="F274" s="1" t="s">
        <v>721</v>
      </c>
      <c r="G274" s="1" t="s">
        <v>171</v>
      </c>
      <c r="H274" s="1" t="s">
        <v>172</v>
      </c>
      <c r="I274" s="1" t="s">
        <v>44</v>
      </c>
      <c r="J274" s="1">
        <v>7</v>
      </c>
      <c r="K274" s="1" t="s">
        <v>95</v>
      </c>
      <c r="L274" s="1" t="s">
        <v>44</v>
      </c>
      <c r="M274" s="1" t="s">
        <v>172</v>
      </c>
      <c r="N274" s="1" t="s">
        <v>171</v>
      </c>
      <c r="O274" s="1" t="s">
        <v>199</v>
      </c>
      <c r="P274" s="1">
        <v>221</v>
      </c>
      <c r="Q274" s="1">
        <f t="shared" si="4"/>
        <v>1</v>
      </c>
      <c r="R274" s="1" t="s">
        <v>56</v>
      </c>
    </row>
    <row r="275" spans="1:18" s="1" customFormat="1" x14ac:dyDescent="0.3">
      <c r="A275" s="1">
        <v>2014</v>
      </c>
      <c r="B275" s="1">
        <v>369</v>
      </c>
      <c r="C275" s="1">
        <v>1</v>
      </c>
      <c r="D275" s="1" t="s">
        <v>61</v>
      </c>
      <c r="E275" s="1" t="s">
        <v>588</v>
      </c>
      <c r="F275" s="1" t="s">
        <v>852</v>
      </c>
      <c r="G275" s="1" t="s">
        <v>143</v>
      </c>
      <c r="H275" s="1" t="s">
        <v>144</v>
      </c>
      <c r="I275" s="1" t="s">
        <v>34</v>
      </c>
      <c r="J275" s="1">
        <v>16</v>
      </c>
      <c r="K275" s="1" t="s">
        <v>132</v>
      </c>
      <c r="L275" s="1" t="s">
        <v>44</v>
      </c>
      <c r="M275" s="1" t="s">
        <v>132</v>
      </c>
      <c r="N275" s="1" t="s">
        <v>131</v>
      </c>
      <c r="O275" s="1" t="s">
        <v>133</v>
      </c>
      <c r="P275" s="1">
        <v>0</v>
      </c>
      <c r="Q275" s="1">
        <f t="shared" si="4"/>
        <v>0</v>
      </c>
      <c r="R275" s="1" t="s">
        <v>173</v>
      </c>
    </row>
    <row r="276" spans="1:18" s="1" customFormat="1" x14ac:dyDescent="0.3">
      <c r="A276" s="1">
        <v>2014</v>
      </c>
      <c r="B276" s="1">
        <v>370</v>
      </c>
      <c r="C276" s="1">
        <v>1</v>
      </c>
      <c r="D276" s="1" t="s">
        <v>61</v>
      </c>
      <c r="E276" s="1" t="s">
        <v>446</v>
      </c>
      <c r="F276" s="1" t="s">
        <v>853</v>
      </c>
      <c r="G276" s="1" t="s">
        <v>127</v>
      </c>
      <c r="H276" s="1" t="s">
        <v>128</v>
      </c>
      <c r="I276" s="1" t="s">
        <v>44</v>
      </c>
      <c r="J276" s="1">
        <v>10</v>
      </c>
      <c r="K276" s="1" t="s">
        <v>48</v>
      </c>
      <c r="L276" s="1" t="s">
        <v>34</v>
      </c>
      <c r="M276" s="1" t="s">
        <v>48</v>
      </c>
      <c r="N276" s="1" t="s">
        <v>47</v>
      </c>
      <c r="O276" s="1" t="s">
        <v>120</v>
      </c>
      <c r="P276" s="1">
        <v>153</v>
      </c>
      <c r="Q276" s="1">
        <f t="shared" si="4"/>
        <v>0</v>
      </c>
      <c r="R276" s="1" t="s">
        <v>173</v>
      </c>
    </row>
    <row r="277" spans="1:18" s="1" customFormat="1" x14ac:dyDescent="0.3">
      <c r="A277" s="1">
        <v>2014</v>
      </c>
      <c r="B277" s="1">
        <v>373</v>
      </c>
      <c r="C277" s="1">
        <v>1</v>
      </c>
      <c r="D277" s="1" t="s">
        <v>61</v>
      </c>
      <c r="E277" s="1" t="s">
        <v>572</v>
      </c>
      <c r="F277" s="1" t="s">
        <v>856</v>
      </c>
      <c r="G277" s="1" t="s">
        <v>248</v>
      </c>
      <c r="H277" s="1" t="s">
        <v>212</v>
      </c>
      <c r="I277" s="1" t="s">
        <v>44</v>
      </c>
      <c r="J277" s="1">
        <v>15</v>
      </c>
      <c r="K277" s="1" t="s">
        <v>64</v>
      </c>
      <c r="L277" s="1" t="s">
        <v>34</v>
      </c>
      <c r="M277" s="1" t="s">
        <v>64</v>
      </c>
      <c r="N277" s="1" t="s">
        <v>63</v>
      </c>
      <c r="O277" s="1" t="s">
        <v>152</v>
      </c>
      <c r="P277" s="1">
        <v>5</v>
      </c>
      <c r="Q277" s="1">
        <f t="shared" si="4"/>
        <v>0</v>
      </c>
      <c r="R277" s="1" t="s">
        <v>173</v>
      </c>
    </row>
    <row r="278" spans="1:18" s="1" customFormat="1" x14ac:dyDescent="0.3">
      <c r="A278" s="1">
        <v>2014</v>
      </c>
      <c r="B278" s="1">
        <v>374</v>
      </c>
      <c r="C278" s="1">
        <v>1</v>
      </c>
      <c r="D278" s="1" t="s">
        <v>61</v>
      </c>
      <c r="E278" s="1" t="s">
        <v>313</v>
      </c>
      <c r="F278" s="1" t="s">
        <v>857</v>
      </c>
      <c r="G278" s="1" t="s">
        <v>250</v>
      </c>
      <c r="H278" s="1" t="s">
        <v>251</v>
      </c>
      <c r="I278" s="1" t="s">
        <v>34</v>
      </c>
      <c r="J278" s="1">
        <v>4</v>
      </c>
      <c r="K278" s="1" t="s">
        <v>138</v>
      </c>
      <c r="L278" s="1" t="s">
        <v>44</v>
      </c>
      <c r="M278" s="1" t="s">
        <v>138</v>
      </c>
      <c r="N278" s="1" t="s">
        <v>137</v>
      </c>
      <c r="O278" s="1" t="s">
        <v>139</v>
      </c>
      <c r="P278" s="1">
        <v>16</v>
      </c>
      <c r="Q278" s="1">
        <f t="shared" si="4"/>
        <v>0</v>
      </c>
      <c r="R278" s="1" t="s">
        <v>173</v>
      </c>
    </row>
    <row r="279" spans="1:18" s="1" customFormat="1" x14ac:dyDescent="0.3">
      <c r="A279" s="1">
        <v>2014</v>
      </c>
      <c r="B279" s="1">
        <v>376</v>
      </c>
      <c r="C279" s="1">
        <v>1</v>
      </c>
      <c r="D279" s="1" t="s">
        <v>61</v>
      </c>
      <c r="E279" s="1" t="s">
        <v>136</v>
      </c>
      <c r="F279" s="1" t="s">
        <v>742</v>
      </c>
      <c r="G279" s="1" t="s">
        <v>137</v>
      </c>
      <c r="H279" s="1" t="s">
        <v>138</v>
      </c>
      <c r="I279" s="1" t="s">
        <v>44</v>
      </c>
      <c r="J279" s="1">
        <v>14</v>
      </c>
      <c r="K279" s="1" t="s">
        <v>82</v>
      </c>
      <c r="L279" s="1" t="s">
        <v>44</v>
      </c>
      <c r="M279" s="1" t="s">
        <v>138</v>
      </c>
      <c r="N279" s="1" t="s">
        <v>137</v>
      </c>
      <c r="O279" s="1" t="s">
        <v>139</v>
      </c>
      <c r="P279" s="1">
        <v>16</v>
      </c>
      <c r="Q279" s="1">
        <f t="shared" si="4"/>
        <v>0</v>
      </c>
      <c r="R279" s="1" t="s">
        <v>56</v>
      </c>
    </row>
    <row r="280" spans="1:18" s="1" customFormat="1" x14ac:dyDescent="0.3">
      <c r="A280" s="1">
        <v>2014</v>
      </c>
      <c r="B280" s="1">
        <v>377</v>
      </c>
      <c r="C280" s="1">
        <v>1</v>
      </c>
      <c r="D280" s="1" t="s">
        <v>61</v>
      </c>
      <c r="E280" s="1" t="s">
        <v>136</v>
      </c>
      <c r="F280" s="1" t="s">
        <v>858</v>
      </c>
      <c r="G280" s="1" t="s">
        <v>161</v>
      </c>
      <c r="H280" s="1" t="s">
        <v>162</v>
      </c>
      <c r="I280" s="1" t="s">
        <v>34</v>
      </c>
      <c r="J280" s="1">
        <v>3</v>
      </c>
      <c r="K280" s="1" t="s">
        <v>64</v>
      </c>
      <c r="L280" s="1" t="s">
        <v>34</v>
      </c>
      <c r="M280" s="1" t="s">
        <v>64</v>
      </c>
      <c r="N280" s="1" t="s">
        <v>63</v>
      </c>
      <c r="O280" s="1" t="s">
        <v>152</v>
      </c>
      <c r="P280" s="1">
        <v>5</v>
      </c>
      <c r="Q280" s="1">
        <f t="shared" si="4"/>
        <v>0</v>
      </c>
      <c r="R280" s="1" t="s">
        <v>173</v>
      </c>
    </row>
    <row r="281" spans="1:18" s="1" customFormat="1" x14ac:dyDescent="0.3">
      <c r="A281" s="1">
        <v>2014</v>
      </c>
      <c r="B281" s="1">
        <v>378</v>
      </c>
      <c r="C281" s="1">
        <v>1</v>
      </c>
      <c r="D281" s="1" t="s">
        <v>61</v>
      </c>
      <c r="E281" s="1" t="s">
        <v>112</v>
      </c>
      <c r="F281" s="1" t="s">
        <v>745</v>
      </c>
      <c r="G281" s="1" t="s">
        <v>47</v>
      </c>
      <c r="H281" s="1" t="s">
        <v>48</v>
      </c>
      <c r="I281" s="1" t="s">
        <v>34</v>
      </c>
      <c r="J281" s="1">
        <v>9</v>
      </c>
      <c r="K281" s="1" t="s">
        <v>251</v>
      </c>
      <c r="L281" s="1" t="s">
        <v>34</v>
      </c>
      <c r="M281" s="1" t="s">
        <v>48</v>
      </c>
      <c r="N281" s="1" t="s">
        <v>47</v>
      </c>
      <c r="O281" s="1" t="s">
        <v>120</v>
      </c>
      <c r="P281" s="1">
        <v>153</v>
      </c>
      <c r="Q281" s="1">
        <f t="shared" si="4"/>
        <v>0</v>
      </c>
      <c r="R281" s="1" t="s">
        <v>56</v>
      </c>
    </row>
    <row r="282" spans="1:18" s="1" customFormat="1" x14ac:dyDescent="0.3">
      <c r="A282" s="1">
        <v>2014</v>
      </c>
      <c r="B282" s="1">
        <v>380</v>
      </c>
      <c r="C282" s="1">
        <v>1</v>
      </c>
      <c r="D282" s="1" t="s">
        <v>61</v>
      </c>
      <c r="E282" s="1" t="s">
        <v>497</v>
      </c>
      <c r="F282" s="1" t="s">
        <v>860</v>
      </c>
      <c r="G282" s="1" t="s">
        <v>42</v>
      </c>
      <c r="H282" s="1" t="s">
        <v>43</v>
      </c>
      <c r="I282" s="1" t="s">
        <v>44</v>
      </c>
      <c r="J282" s="1">
        <v>12</v>
      </c>
      <c r="K282" s="1" t="s">
        <v>132</v>
      </c>
      <c r="L282" s="1" t="s">
        <v>44</v>
      </c>
      <c r="M282" s="1" t="s">
        <v>132</v>
      </c>
      <c r="N282" s="1" t="s">
        <v>131</v>
      </c>
      <c r="O282" s="1" t="s">
        <v>133</v>
      </c>
      <c r="P282" s="1">
        <v>0</v>
      </c>
      <c r="Q282" s="1">
        <f t="shared" si="4"/>
        <v>0</v>
      </c>
      <c r="R282" s="1" t="s">
        <v>173</v>
      </c>
    </row>
    <row r="283" spans="1:18" s="1" customFormat="1" x14ac:dyDescent="0.3">
      <c r="A283" s="1">
        <v>2014</v>
      </c>
      <c r="B283" s="1">
        <v>381</v>
      </c>
      <c r="C283" s="1">
        <v>1</v>
      </c>
      <c r="D283" s="1" t="s">
        <v>61</v>
      </c>
      <c r="E283" s="1" t="s">
        <v>531</v>
      </c>
      <c r="F283" s="1" t="s">
        <v>692</v>
      </c>
      <c r="G283" s="1" t="s">
        <v>98</v>
      </c>
      <c r="H283" s="1" t="s">
        <v>216</v>
      </c>
      <c r="I283" s="1" t="s">
        <v>44</v>
      </c>
      <c r="J283" s="1">
        <v>13</v>
      </c>
      <c r="K283" s="1" t="s">
        <v>251</v>
      </c>
      <c r="L283" s="1" t="s">
        <v>34</v>
      </c>
      <c r="M283" s="1" t="s">
        <v>251</v>
      </c>
      <c r="N283" s="1" t="s">
        <v>250</v>
      </c>
      <c r="O283" s="1" t="s">
        <v>260</v>
      </c>
      <c r="P283" s="1">
        <v>2</v>
      </c>
      <c r="Q283" s="1">
        <f t="shared" si="4"/>
        <v>0</v>
      </c>
      <c r="R283" s="1" t="s">
        <v>173</v>
      </c>
    </row>
    <row r="284" spans="1:18" s="1" customFormat="1" x14ac:dyDescent="0.3">
      <c r="A284" s="1">
        <v>2014</v>
      </c>
      <c r="B284" s="1">
        <v>382</v>
      </c>
      <c r="C284" s="1">
        <v>1</v>
      </c>
      <c r="D284" s="1" t="s">
        <v>61</v>
      </c>
      <c r="E284" s="1" t="s">
        <v>447</v>
      </c>
      <c r="F284" s="1" t="s">
        <v>861</v>
      </c>
      <c r="G284" s="1" t="s">
        <v>98</v>
      </c>
      <c r="H284" s="1" t="s">
        <v>216</v>
      </c>
      <c r="I284" s="1" t="s">
        <v>44</v>
      </c>
      <c r="J284" s="1">
        <v>10</v>
      </c>
      <c r="K284" s="1" t="s">
        <v>64</v>
      </c>
      <c r="L284" s="1" t="s">
        <v>34</v>
      </c>
      <c r="M284" s="1" t="s">
        <v>64</v>
      </c>
      <c r="N284" s="1" t="s">
        <v>63</v>
      </c>
      <c r="O284" s="1" t="s">
        <v>152</v>
      </c>
      <c r="P284" s="1">
        <v>5</v>
      </c>
      <c r="Q284" s="1">
        <f t="shared" si="4"/>
        <v>0</v>
      </c>
      <c r="R284" s="1" t="s">
        <v>173</v>
      </c>
    </row>
    <row r="285" spans="1:18" s="1" customFormat="1" x14ac:dyDescent="0.3">
      <c r="A285" s="1">
        <v>2014</v>
      </c>
      <c r="B285" s="1">
        <v>383</v>
      </c>
      <c r="C285" s="1">
        <v>1</v>
      </c>
      <c r="D285" s="1" t="s">
        <v>61</v>
      </c>
      <c r="E285" s="1" t="s">
        <v>356</v>
      </c>
      <c r="F285" s="1" t="s">
        <v>715</v>
      </c>
      <c r="G285" s="1" t="s">
        <v>248</v>
      </c>
      <c r="H285" s="1" t="s">
        <v>212</v>
      </c>
      <c r="I285" s="1" t="s">
        <v>44</v>
      </c>
      <c r="J285" s="1">
        <v>6</v>
      </c>
      <c r="K285" s="1" t="s">
        <v>103</v>
      </c>
      <c r="L285" s="1" t="s">
        <v>34</v>
      </c>
      <c r="M285" s="1" t="s">
        <v>103</v>
      </c>
      <c r="N285" s="1" t="s">
        <v>255</v>
      </c>
      <c r="O285" s="1" t="s">
        <v>256</v>
      </c>
      <c r="P285" s="1">
        <v>142</v>
      </c>
      <c r="Q285" s="1">
        <f t="shared" si="4"/>
        <v>0</v>
      </c>
      <c r="R285" s="1" t="s">
        <v>173</v>
      </c>
    </row>
    <row r="286" spans="1:18" s="1" customFormat="1" x14ac:dyDescent="0.3">
      <c r="A286" s="1">
        <v>2014</v>
      </c>
      <c r="B286" s="1">
        <v>384</v>
      </c>
      <c r="C286" s="1">
        <v>1</v>
      </c>
      <c r="D286" s="1" t="s">
        <v>61</v>
      </c>
      <c r="E286" s="1" t="s">
        <v>254</v>
      </c>
      <c r="F286" s="1" t="s">
        <v>862</v>
      </c>
      <c r="G286" s="1" t="s">
        <v>32</v>
      </c>
      <c r="H286" s="1" t="s">
        <v>33</v>
      </c>
      <c r="I286" s="1" t="s">
        <v>34</v>
      </c>
      <c r="J286" s="1">
        <v>2</v>
      </c>
      <c r="K286" s="1" t="s">
        <v>172</v>
      </c>
      <c r="L286" s="1" t="s">
        <v>44</v>
      </c>
      <c r="M286" s="1" t="s">
        <v>33</v>
      </c>
      <c r="N286" s="1" t="s">
        <v>32</v>
      </c>
      <c r="O286" s="1" t="s">
        <v>201</v>
      </c>
      <c r="P286" s="1">
        <v>3</v>
      </c>
      <c r="Q286" s="1">
        <f t="shared" si="4"/>
        <v>0</v>
      </c>
      <c r="R286" s="1" t="s">
        <v>56</v>
      </c>
    </row>
    <row r="287" spans="1:18" s="1" customFormat="1" x14ac:dyDescent="0.3">
      <c r="A287" s="1">
        <v>2014</v>
      </c>
      <c r="B287" s="1">
        <v>385</v>
      </c>
      <c r="C287" s="1">
        <v>1</v>
      </c>
      <c r="D287" s="1" t="s">
        <v>61</v>
      </c>
      <c r="E287" s="1" t="s">
        <v>401</v>
      </c>
      <c r="F287" s="1" t="s">
        <v>863</v>
      </c>
      <c r="G287" s="1" t="s">
        <v>67</v>
      </c>
      <c r="H287" s="1" t="s">
        <v>68</v>
      </c>
      <c r="I287" s="1" t="s">
        <v>34</v>
      </c>
      <c r="J287" s="1">
        <v>8</v>
      </c>
      <c r="K287" s="1" t="s">
        <v>155</v>
      </c>
      <c r="L287" s="1" t="s">
        <v>34</v>
      </c>
      <c r="M287" s="1" t="s">
        <v>68</v>
      </c>
      <c r="N287" s="1" t="s">
        <v>69</v>
      </c>
      <c r="O287" s="1" t="s">
        <v>70</v>
      </c>
      <c r="P287" s="1">
        <v>326</v>
      </c>
      <c r="Q287" s="1">
        <f t="shared" si="4"/>
        <v>1</v>
      </c>
      <c r="R287" s="1" t="s">
        <v>56</v>
      </c>
    </row>
    <row r="288" spans="1:18" s="1" customFormat="1" x14ac:dyDescent="0.3">
      <c r="A288" s="1">
        <v>2014</v>
      </c>
      <c r="B288" s="1">
        <v>387</v>
      </c>
      <c r="C288" s="1">
        <v>1</v>
      </c>
      <c r="D288" s="1" t="s">
        <v>61</v>
      </c>
      <c r="E288" s="1" t="s">
        <v>402</v>
      </c>
      <c r="F288" s="1" t="s">
        <v>764</v>
      </c>
      <c r="G288" s="1" t="s">
        <v>250</v>
      </c>
      <c r="H288" s="1" t="s">
        <v>251</v>
      </c>
      <c r="I288" s="1" t="s">
        <v>34</v>
      </c>
      <c r="J288" s="1">
        <v>8</v>
      </c>
      <c r="K288" s="1" t="s">
        <v>83</v>
      </c>
      <c r="L288" s="1" t="s">
        <v>34</v>
      </c>
      <c r="M288" s="1" t="s">
        <v>251</v>
      </c>
      <c r="N288" s="1" t="s">
        <v>250</v>
      </c>
      <c r="O288" s="1" t="s">
        <v>260</v>
      </c>
      <c r="P288" s="1">
        <v>2</v>
      </c>
      <c r="Q288" s="1">
        <f t="shared" si="4"/>
        <v>0</v>
      </c>
      <c r="R288" s="1" t="s">
        <v>56</v>
      </c>
    </row>
    <row r="289" spans="1:20" s="1" customFormat="1" x14ac:dyDescent="0.3">
      <c r="A289" s="1">
        <v>2014</v>
      </c>
      <c r="B289" s="1">
        <v>388</v>
      </c>
      <c r="C289" s="1">
        <v>1</v>
      </c>
      <c r="D289" s="1" t="s">
        <v>61</v>
      </c>
      <c r="E289" s="1" t="s">
        <v>834</v>
      </c>
      <c r="F289" s="1" t="s">
        <v>803</v>
      </c>
      <c r="G289" s="1" t="s">
        <v>94</v>
      </c>
      <c r="H289" s="1" t="s">
        <v>95</v>
      </c>
      <c r="I289" s="1" t="s">
        <v>44</v>
      </c>
      <c r="J289" s="1">
        <v>14</v>
      </c>
      <c r="K289" s="1" t="s">
        <v>251</v>
      </c>
      <c r="L289" s="1" t="s">
        <v>34</v>
      </c>
      <c r="M289" s="1" t="s">
        <v>251</v>
      </c>
      <c r="N289" s="1" t="s">
        <v>250</v>
      </c>
      <c r="O289" s="1" t="s">
        <v>260</v>
      </c>
      <c r="P289" s="1">
        <v>2</v>
      </c>
      <c r="Q289" s="1">
        <f t="shared" si="4"/>
        <v>0</v>
      </c>
      <c r="R289" s="1" t="s">
        <v>173</v>
      </c>
    </row>
    <row r="290" spans="1:20" s="1" customFormat="1" x14ac:dyDescent="0.3">
      <c r="A290" s="1">
        <v>2014</v>
      </c>
      <c r="B290" s="1">
        <v>389</v>
      </c>
      <c r="C290" s="1">
        <v>1</v>
      </c>
      <c r="D290" s="1" t="s">
        <v>61</v>
      </c>
      <c r="E290" s="1" t="s">
        <v>834</v>
      </c>
      <c r="F290" s="1" t="s">
        <v>864</v>
      </c>
      <c r="G290" s="1" t="s">
        <v>63</v>
      </c>
      <c r="H290" s="1" t="s">
        <v>64</v>
      </c>
      <c r="I290" s="1" t="s">
        <v>34</v>
      </c>
      <c r="J290" s="1">
        <v>8</v>
      </c>
      <c r="K290" s="1" t="s">
        <v>72</v>
      </c>
      <c r="L290" s="1" t="s">
        <v>34</v>
      </c>
      <c r="M290" s="1" t="s">
        <v>72</v>
      </c>
      <c r="N290" s="1" t="s">
        <v>73</v>
      </c>
      <c r="O290" s="1" t="s">
        <v>74</v>
      </c>
      <c r="P290" s="1">
        <v>221</v>
      </c>
      <c r="Q290" s="1">
        <f t="shared" si="4"/>
        <v>1</v>
      </c>
      <c r="R290" s="1" t="s">
        <v>173</v>
      </c>
      <c r="S290" s="1" t="s">
        <v>403</v>
      </c>
      <c r="T290" s="1" t="s">
        <v>404</v>
      </c>
    </row>
    <row r="291" spans="1:20" s="1" customFormat="1" x14ac:dyDescent="0.3">
      <c r="A291" s="1">
        <v>2014</v>
      </c>
      <c r="B291" s="1">
        <v>390</v>
      </c>
      <c r="C291" s="1">
        <v>1</v>
      </c>
      <c r="D291" s="1" t="s">
        <v>61</v>
      </c>
      <c r="E291" s="1" t="s">
        <v>233</v>
      </c>
      <c r="F291" s="1" t="s">
        <v>866</v>
      </c>
      <c r="G291" s="1" t="s">
        <v>47</v>
      </c>
      <c r="H291" s="1" t="s">
        <v>48</v>
      </c>
      <c r="I291" s="1" t="s">
        <v>34</v>
      </c>
      <c r="J291" s="1">
        <v>13</v>
      </c>
      <c r="K291" s="1" t="s">
        <v>109</v>
      </c>
      <c r="L291" s="1" t="s">
        <v>44</v>
      </c>
      <c r="M291" s="1" t="s">
        <v>109</v>
      </c>
      <c r="N291" s="1" t="s">
        <v>108</v>
      </c>
      <c r="O291" s="1" t="s">
        <v>149</v>
      </c>
      <c r="P291" s="1">
        <v>11</v>
      </c>
      <c r="Q291" s="1">
        <f t="shared" si="4"/>
        <v>0</v>
      </c>
      <c r="R291" s="1" t="s">
        <v>173</v>
      </c>
    </row>
    <row r="292" spans="1:20" s="1" customFormat="1" x14ac:dyDescent="0.3">
      <c r="A292" s="1">
        <v>2014</v>
      </c>
      <c r="B292" s="1">
        <v>392</v>
      </c>
      <c r="C292" s="1">
        <v>1</v>
      </c>
      <c r="D292" s="1" t="s">
        <v>61</v>
      </c>
      <c r="E292" s="1" t="s">
        <v>425</v>
      </c>
      <c r="F292" s="1" t="s">
        <v>847</v>
      </c>
      <c r="G292" s="1" t="s">
        <v>94</v>
      </c>
      <c r="H292" s="1" t="s">
        <v>95</v>
      </c>
      <c r="I292" s="1" t="s">
        <v>44</v>
      </c>
      <c r="J292" s="1">
        <v>9</v>
      </c>
      <c r="K292" s="1" t="s">
        <v>155</v>
      </c>
      <c r="L292" s="1" t="s">
        <v>34</v>
      </c>
      <c r="M292" s="1" t="s">
        <v>95</v>
      </c>
      <c r="N292" s="1" t="s">
        <v>94</v>
      </c>
      <c r="O292" s="1" t="s">
        <v>176</v>
      </c>
      <c r="P292" s="1">
        <v>15</v>
      </c>
      <c r="Q292" s="1">
        <f t="shared" si="4"/>
        <v>0</v>
      </c>
      <c r="R292" s="1" t="s">
        <v>56</v>
      </c>
    </row>
    <row r="293" spans="1:20" s="1" customFormat="1" x14ac:dyDescent="0.3">
      <c r="A293" s="1">
        <v>2014</v>
      </c>
      <c r="B293" s="1">
        <v>393</v>
      </c>
      <c r="C293" s="1">
        <v>1</v>
      </c>
      <c r="D293" s="1" t="s">
        <v>61</v>
      </c>
      <c r="E293" s="1" t="s">
        <v>261</v>
      </c>
      <c r="F293" s="1" t="s">
        <v>740</v>
      </c>
      <c r="G293" s="1" t="s">
        <v>89</v>
      </c>
      <c r="H293" s="1" t="s">
        <v>90</v>
      </c>
      <c r="I293" s="1" t="s">
        <v>44</v>
      </c>
      <c r="J293" s="1">
        <v>1</v>
      </c>
      <c r="K293" s="1" t="s">
        <v>64</v>
      </c>
      <c r="L293" s="1" t="s">
        <v>34</v>
      </c>
      <c r="M293" s="1" t="s">
        <v>64</v>
      </c>
      <c r="N293" s="1" t="s">
        <v>63</v>
      </c>
      <c r="O293" s="1" t="s">
        <v>152</v>
      </c>
      <c r="P293" s="1">
        <v>5</v>
      </c>
      <c r="Q293" s="1">
        <f t="shared" si="4"/>
        <v>0</v>
      </c>
      <c r="R293" s="1" t="s">
        <v>173</v>
      </c>
    </row>
    <row r="294" spans="1:20" s="1" customFormat="1" x14ac:dyDescent="0.3">
      <c r="A294" s="1">
        <v>2014</v>
      </c>
      <c r="B294" s="1">
        <v>394</v>
      </c>
      <c r="C294" s="1">
        <v>1</v>
      </c>
      <c r="D294" s="1" t="s">
        <v>61</v>
      </c>
      <c r="E294" s="1" t="s">
        <v>291</v>
      </c>
      <c r="F294" s="1" t="s">
        <v>867</v>
      </c>
      <c r="G294" s="1" t="s">
        <v>47</v>
      </c>
      <c r="H294" s="1" t="s">
        <v>48</v>
      </c>
      <c r="I294" s="1" t="s">
        <v>34</v>
      </c>
      <c r="J294" s="1">
        <v>3</v>
      </c>
      <c r="K294" s="1" t="s">
        <v>87</v>
      </c>
      <c r="L294" s="1" t="s">
        <v>44</v>
      </c>
      <c r="M294" s="1" t="s">
        <v>48</v>
      </c>
      <c r="N294" s="1" t="s">
        <v>47</v>
      </c>
      <c r="O294" s="1" t="s">
        <v>120</v>
      </c>
      <c r="P294" s="1">
        <v>153</v>
      </c>
      <c r="Q294" s="1">
        <f t="shared" si="4"/>
        <v>0</v>
      </c>
      <c r="R294" s="1" t="s">
        <v>56</v>
      </c>
      <c r="S294" s="1" t="s">
        <v>1020</v>
      </c>
    </row>
    <row r="295" spans="1:20" s="1" customFormat="1" x14ac:dyDescent="0.3">
      <c r="A295" s="1">
        <v>2014</v>
      </c>
      <c r="B295" s="1">
        <v>396</v>
      </c>
      <c r="C295" s="1">
        <v>1</v>
      </c>
      <c r="D295" s="1" t="s">
        <v>61</v>
      </c>
      <c r="E295" s="1" t="s">
        <v>468</v>
      </c>
      <c r="F295" s="1" t="s">
        <v>868</v>
      </c>
      <c r="G295" s="1" t="s">
        <v>204</v>
      </c>
      <c r="H295" s="1" t="s">
        <v>193</v>
      </c>
      <c r="I295" s="1" t="s">
        <v>44</v>
      </c>
      <c r="J295" s="1">
        <v>11</v>
      </c>
      <c r="K295" s="1" t="s">
        <v>109</v>
      </c>
      <c r="L295" s="1" t="s">
        <v>44</v>
      </c>
      <c r="M295" s="1" t="s">
        <v>193</v>
      </c>
      <c r="N295" s="1" t="s">
        <v>205</v>
      </c>
      <c r="O295" s="1" t="s">
        <v>206</v>
      </c>
      <c r="P295" s="1">
        <v>60</v>
      </c>
      <c r="Q295" s="1">
        <f t="shared" si="4"/>
        <v>0</v>
      </c>
      <c r="R295" s="1" t="s">
        <v>56</v>
      </c>
    </row>
    <row r="296" spans="1:20" s="1" customFormat="1" x14ac:dyDescent="0.3">
      <c r="A296" s="1">
        <v>2014</v>
      </c>
      <c r="B296" s="1">
        <v>397</v>
      </c>
      <c r="C296" s="1">
        <v>1</v>
      </c>
      <c r="D296" s="1" t="s">
        <v>61</v>
      </c>
      <c r="E296" s="1" t="s">
        <v>501</v>
      </c>
      <c r="F296" s="1" t="s">
        <v>746</v>
      </c>
      <c r="G296" s="1" t="s">
        <v>131</v>
      </c>
      <c r="H296" s="1" t="s">
        <v>132</v>
      </c>
      <c r="I296" s="1" t="s">
        <v>44</v>
      </c>
      <c r="J296" s="1">
        <v>12</v>
      </c>
      <c r="K296" s="1" t="s">
        <v>43</v>
      </c>
      <c r="L296" s="1" t="s">
        <v>44</v>
      </c>
      <c r="M296" s="1" t="s">
        <v>132</v>
      </c>
      <c r="N296" s="1" t="s">
        <v>131</v>
      </c>
      <c r="O296" s="1" t="s">
        <v>133</v>
      </c>
      <c r="P296" s="1">
        <v>0</v>
      </c>
      <c r="Q296" s="1">
        <f t="shared" si="4"/>
        <v>0</v>
      </c>
      <c r="R296" s="1" t="s">
        <v>56</v>
      </c>
    </row>
    <row r="297" spans="1:20" s="1" customFormat="1" x14ac:dyDescent="0.3">
      <c r="A297" s="1">
        <v>2014</v>
      </c>
      <c r="B297" s="1">
        <v>398</v>
      </c>
      <c r="C297" s="1">
        <v>2</v>
      </c>
      <c r="D297" s="1" t="s">
        <v>61</v>
      </c>
      <c r="E297" s="1" t="s">
        <v>501</v>
      </c>
      <c r="F297" s="1" t="s">
        <v>746</v>
      </c>
      <c r="G297" s="1" t="s">
        <v>131</v>
      </c>
      <c r="H297" s="1" t="s">
        <v>132</v>
      </c>
      <c r="I297" s="1" t="s">
        <v>44</v>
      </c>
      <c r="J297" s="1">
        <v>13</v>
      </c>
      <c r="K297" s="1" t="s">
        <v>103</v>
      </c>
      <c r="L297" s="1" t="s">
        <v>34</v>
      </c>
      <c r="M297" s="1" t="s">
        <v>103</v>
      </c>
      <c r="N297" s="1" t="s">
        <v>255</v>
      </c>
      <c r="O297" s="1" t="s">
        <v>256</v>
      </c>
      <c r="P297" s="1">
        <v>142</v>
      </c>
      <c r="Q297" s="1">
        <f t="shared" si="4"/>
        <v>0</v>
      </c>
      <c r="R297" s="1" t="s">
        <v>173</v>
      </c>
    </row>
    <row r="298" spans="1:20" s="1" customFormat="1" x14ac:dyDescent="0.3">
      <c r="A298" s="1">
        <v>2014</v>
      </c>
      <c r="B298" s="1">
        <v>399</v>
      </c>
      <c r="C298" s="1">
        <v>1</v>
      </c>
      <c r="D298" s="1" t="s">
        <v>61</v>
      </c>
      <c r="E298" s="1" t="s">
        <v>556</v>
      </c>
      <c r="F298" s="1" t="s">
        <v>727</v>
      </c>
      <c r="G298" s="1" t="s">
        <v>32</v>
      </c>
      <c r="H298" s="1" t="s">
        <v>33</v>
      </c>
      <c r="I298" s="1" t="s">
        <v>34</v>
      </c>
      <c r="J298" s="1">
        <v>14</v>
      </c>
      <c r="K298" s="1" t="s">
        <v>83</v>
      </c>
      <c r="L298" s="1" t="s">
        <v>34</v>
      </c>
      <c r="M298" s="1" t="s">
        <v>83</v>
      </c>
      <c r="N298" s="1" t="s">
        <v>123</v>
      </c>
      <c r="O298" s="1" t="s">
        <v>124</v>
      </c>
      <c r="P298" s="1">
        <v>3</v>
      </c>
      <c r="Q298" s="1">
        <f t="shared" si="4"/>
        <v>0</v>
      </c>
      <c r="R298" s="1" t="s">
        <v>173</v>
      </c>
    </row>
    <row r="299" spans="1:20" s="1" customFormat="1" x14ac:dyDescent="0.3">
      <c r="A299" s="1">
        <v>2014</v>
      </c>
      <c r="B299" s="1">
        <v>400</v>
      </c>
      <c r="C299" s="1">
        <v>1</v>
      </c>
      <c r="D299" s="1" t="s">
        <v>61</v>
      </c>
      <c r="E299" s="1" t="s">
        <v>319</v>
      </c>
      <c r="F299" s="1" t="s">
        <v>741</v>
      </c>
      <c r="G299" s="1" t="s">
        <v>137</v>
      </c>
      <c r="H299" s="1" t="s">
        <v>138</v>
      </c>
      <c r="I299" s="1" t="s">
        <v>44</v>
      </c>
      <c r="J299" s="1">
        <v>4</v>
      </c>
      <c r="K299" s="1" t="s">
        <v>251</v>
      </c>
      <c r="L299" s="1" t="s">
        <v>34</v>
      </c>
      <c r="M299" s="1" t="s">
        <v>138</v>
      </c>
      <c r="N299" s="1" t="s">
        <v>137</v>
      </c>
      <c r="O299" s="1" t="s">
        <v>139</v>
      </c>
      <c r="P299" s="1">
        <v>16</v>
      </c>
      <c r="Q299" s="1">
        <f t="shared" si="4"/>
        <v>0</v>
      </c>
      <c r="R299" s="1" t="s">
        <v>56</v>
      </c>
    </row>
    <row r="300" spans="1:20" s="1" customFormat="1" x14ac:dyDescent="0.3">
      <c r="A300" s="1">
        <v>2014</v>
      </c>
      <c r="B300" s="1">
        <v>401</v>
      </c>
      <c r="C300" s="1">
        <v>1</v>
      </c>
      <c r="D300" s="1" t="s">
        <v>61</v>
      </c>
      <c r="E300" s="1" t="s">
        <v>502</v>
      </c>
      <c r="F300" s="1" t="s">
        <v>729</v>
      </c>
      <c r="G300" s="1" t="s">
        <v>161</v>
      </c>
      <c r="H300" s="1" t="s">
        <v>162</v>
      </c>
      <c r="I300" s="1" t="s">
        <v>34</v>
      </c>
      <c r="J300" s="1">
        <v>12</v>
      </c>
      <c r="K300" s="1" t="s">
        <v>83</v>
      </c>
      <c r="L300" s="1" t="s">
        <v>34</v>
      </c>
      <c r="M300" s="1" t="s">
        <v>162</v>
      </c>
      <c r="N300" s="1" t="s">
        <v>161</v>
      </c>
      <c r="O300" s="1" t="s">
        <v>163</v>
      </c>
      <c r="P300" s="1">
        <v>1582</v>
      </c>
      <c r="Q300" s="1">
        <f t="shared" si="4"/>
        <v>1</v>
      </c>
      <c r="R300" s="1" t="s">
        <v>56</v>
      </c>
    </row>
    <row r="301" spans="1:20" s="1" customFormat="1" x14ac:dyDescent="0.3">
      <c r="A301" s="1">
        <v>2014</v>
      </c>
      <c r="B301" s="1">
        <v>404</v>
      </c>
      <c r="C301" s="1">
        <v>1</v>
      </c>
      <c r="D301" s="1" t="s">
        <v>61</v>
      </c>
      <c r="E301" s="1" t="s">
        <v>274</v>
      </c>
      <c r="F301" s="1" t="s">
        <v>971</v>
      </c>
      <c r="G301" s="1" t="s">
        <v>183</v>
      </c>
      <c r="H301" s="1" t="s">
        <v>184</v>
      </c>
      <c r="I301" s="1" t="s">
        <v>44</v>
      </c>
      <c r="J301" s="1">
        <v>3</v>
      </c>
      <c r="K301" s="1" t="s">
        <v>103</v>
      </c>
      <c r="L301" s="1" t="s">
        <v>34</v>
      </c>
      <c r="M301" s="1" t="s">
        <v>103</v>
      </c>
      <c r="N301" s="1" t="s">
        <v>255</v>
      </c>
      <c r="O301" s="1" t="s">
        <v>256</v>
      </c>
      <c r="P301" s="1">
        <v>142</v>
      </c>
      <c r="Q301" s="1">
        <f t="shared" si="4"/>
        <v>0</v>
      </c>
      <c r="R301" s="1" t="s">
        <v>173</v>
      </c>
    </row>
    <row r="302" spans="1:20" s="1" customFormat="1" x14ac:dyDescent="0.3">
      <c r="A302" s="1">
        <v>2014</v>
      </c>
      <c r="B302" s="1">
        <v>405</v>
      </c>
      <c r="C302" s="1">
        <v>1</v>
      </c>
      <c r="D302" s="1" t="s">
        <v>61</v>
      </c>
      <c r="E302" s="1" t="s">
        <v>505</v>
      </c>
      <c r="F302" s="1" t="s">
        <v>869</v>
      </c>
      <c r="G302" s="1" t="s">
        <v>86</v>
      </c>
      <c r="H302" s="1" t="s">
        <v>87</v>
      </c>
      <c r="I302" s="1" t="s">
        <v>44</v>
      </c>
      <c r="J302" s="1">
        <v>12</v>
      </c>
      <c r="K302" s="1" t="s">
        <v>155</v>
      </c>
      <c r="L302" s="1" t="s">
        <v>34</v>
      </c>
      <c r="M302" s="1" t="s">
        <v>155</v>
      </c>
      <c r="N302" s="1" t="s">
        <v>154</v>
      </c>
      <c r="O302" s="1" t="s">
        <v>156</v>
      </c>
      <c r="P302" s="1">
        <v>3</v>
      </c>
      <c r="Q302" s="1">
        <f t="shared" si="4"/>
        <v>0</v>
      </c>
      <c r="R302" s="1" t="s">
        <v>173</v>
      </c>
      <c r="S302" s="1" t="s">
        <v>506</v>
      </c>
    </row>
    <row r="303" spans="1:20" s="1" customFormat="1" x14ac:dyDescent="0.3">
      <c r="A303" s="1">
        <v>2014</v>
      </c>
      <c r="B303" s="1">
        <v>406</v>
      </c>
      <c r="C303" s="1">
        <v>1</v>
      </c>
      <c r="D303" s="1" t="s">
        <v>61</v>
      </c>
      <c r="E303" s="1" t="s">
        <v>377</v>
      </c>
      <c r="F303" s="1" t="s">
        <v>870</v>
      </c>
      <c r="G303" s="1" t="s">
        <v>102</v>
      </c>
      <c r="H303" s="1" t="s">
        <v>103</v>
      </c>
      <c r="I303" s="1" t="s">
        <v>34</v>
      </c>
      <c r="J303" s="1">
        <v>7</v>
      </c>
      <c r="K303" s="1" t="s">
        <v>64</v>
      </c>
      <c r="L303" s="1" t="s">
        <v>34</v>
      </c>
      <c r="M303" s="1" t="s">
        <v>103</v>
      </c>
      <c r="N303" s="1" t="s">
        <v>255</v>
      </c>
      <c r="O303" s="1" t="s">
        <v>256</v>
      </c>
      <c r="P303" s="1">
        <v>142</v>
      </c>
      <c r="Q303" s="1">
        <f t="shared" si="4"/>
        <v>0</v>
      </c>
      <c r="R303" s="1" t="s">
        <v>56</v>
      </c>
      <c r="S303" s="1" t="s">
        <v>378</v>
      </c>
    </row>
    <row r="304" spans="1:20" s="1" customFormat="1" x14ac:dyDescent="0.3">
      <c r="A304" s="1">
        <v>2014</v>
      </c>
      <c r="B304" s="1">
        <v>408</v>
      </c>
      <c r="C304" s="1">
        <v>1</v>
      </c>
      <c r="D304" s="1" t="s">
        <v>61</v>
      </c>
      <c r="E304" s="1" t="s">
        <v>538</v>
      </c>
      <c r="F304" s="1" t="s">
        <v>871</v>
      </c>
      <c r="G304" s="1" t="s">
        <v>204</v>
      </c>
      <c r="H304" s="1" t="s">
        <v>193</v>
      </c>
      <c r="I304" s="1" t="s">
        <v>44</v>
      </c>
      <c r="J304" s="1">
        <v>13</v>
      </c>
      <c r="K304" s="1" t="s">
        <v>54</v>
      </c>
      <c r="L304" s="1" t="s">
        <v>34</v>
      </c>
      <c r="M304" s="1" t="s">
        <v>54</v>
      </c>
      <c r="N304" s="1" t="s">
        <v>53</v>
      </c>
      <c r="O304" s="1" t="s">
        <v>55</v>
      </c>
      <c r="P304" s="1">
        <v>216</v>
      </c>
      <c r="Q304" s="1">
        <f t="shared" si="4"/>
        <v>1</v>
      </c>
      <c r="R304" s="1" t="s">
        <v>173</v>
      </c>
    </row>
    <row r="305" spans="1:18" s="1" customFormat="1" x14ac:dyDescent="0.3">
      <c r="A305" s="1">
        <v>2014</v>
      </c>
      <c r="B305" s="1">
        <v>409</v>
      </c>
      <c r="C305" s="1">
        <v>1</v>
      </c>
      <c r="D305" s="1" t="s">
        <v>61</v>
      </c>
      <c r="E305" s="1" t="s">
        <v>574</v>
      </c>
      <c r="F305" s="1" t="s">
        <v>715</v>
      </c>
      <c r="G305" s="1" t="s">
        <v>94</v>
      </c>
      <c r="H305" s="1" t="s">
        <v>95</v>
      </c>
      <c r="I305" s="1" t="s">
        <v>44</v>
      </c>
      <c r="J305" s="1">
        <v>15</v>
      </c>
      <c r="K305" s="1" t="s">
        <v>54</v>
      </c>
      <c r="L305" s="1" t="s">
        <v>34</v>
      </c>
      <c r="M305" s="1" t="s">
        <v>54</v>
      </c>
      <c r="N305" s="1" t="s">
        <v>53</v>
      </c>
      <c r="O305" s="1" t="s">
        <v>55</v>
      </c>
      <c r="P305" s="1">
        <v>216</v>
      </c>
      <c r="Q305" s="1">
        <f t="shared" si="4"/>
        <v>1</v>
      </c>
      <c r="R305" s="1" t="s">
        <v>173</v>
      </c>
    </row>
    <row r="306" spans="1:18" s="1" customFormat="1" x14ac:dyDescent="0.3">
      <c r="A306" s="1">
        <v>2014</v>
      </c>
      <c r="B306" s="1">
        <v>410</v>
      </c>
      <c r="C306" s="1">
        <v>1</v>
      </c>
      <c r="D306" s="1" t="s">
        <v>61</v>
      </c>
      <c r="E306" s="1" t="s">
        <v>430</v>
      </c>
      <c r="F306" s="1" t="s">
        <v>785</v>
      </c>
      <c r="G306" s="1" t="s">
        <v>131</v>
      </c>
      <c r="H306" s="1" t="s">
        <v>132</v>
      </c>
      <c r="I306" s="1" t="s">
        <v>44</v>
      </c>
      <c r="J306" s="1">
        <v>12</v>
      </c>
      <c r="K306" s="1" t="s">
        <v>43</v>
      </c>
      <c r="L306" s="1" t="s">
        <v>44</v>
      </c>
      <c r="M306" s="1" t="s">
        <v>132</v>
      </c>
      <c r="N306" s="1" t="s">
        <v>131</v>
      </c>
      <c r="O306" s="1" t="s">
        <v>133</v>
      </c>
      <c r="P306" s="1">
        <v>0</v>
      </c>
      <c r="Q306" s="1">
        <f t="shared" si="4"/>
        <v>0</v>
      </c>
      <c r="R306" s="1" t="s">
        <v>56</v>
      </c>
    </row>
    <row r="307" spans="1:18" s="1" customFormat="1" x14ac:dyDescent="0.3">
      <c r="A307" s="1">
        <v>2014</v>
      </c>
      <c r="B307" s="1">
        <v>411</v>
      </c>
      <c r="C307" s="1">
        <v>1</v>
      </c>
      <c r="D307" s="1" t="s">
        <v>61</v>
      </c>
      <c r="E307" s="1" t="s">
        <v>235</v>
      </c>
      <c r="F307" s="1" t="s">
        <v>689</v>
      </c>
      <c r="G307" s="1" t="s">
        <v>71</v>
      </c>
      <c r="H307" s="1" t="s">
        <v>72</v>
      </c>
      <c r="I307" s="1" t="s">
        <v>34</v>
      </c>
      <c r="J307" s="1">
        <v>5</v>
      </c>
      <c r="K307" s="1" t="s">
        <v>220</v>
      </c>
      <c r="L307" s="1" t="s">
        <v>34</v>
      </c>
      <c r="M307" s="1" t="s">
        <v>72</v>
      </c>
      <c r="N307" s="1" t="s">
        <v>73</v>
      </c>
      <c r="O307" s="1" t="s">
        <v>74</v>
      </c>
      <c r="P307" s="1">
        <v>221</v>
      </c>
      <c r="Q307" s="1">
        <f t="shared" si="4"/>
        <v>1</v>
      </c>
      <c r="R307" s="1" t="s">
        <v>56</v>
      </c>
    </row>
    <row r="308" spans="1:18" s="1" customFormat="1" x14ac:dyDescent="0.3">
      <c r="A308" s="1">
        <v>2014</v>
      </c>
      <c r="B308" s="1">
        <v>412</v>
      </c>
      <c r="C308" s="1">
        <v>1</v>
      </c>
      <c r="D308" s="1" t="s">
        <v>61</v>
      </c>
      <c r="E308" s="1" t="s">
        <v>508</v>
      </c>
      <c r="F308" s="1" t="s">
        <v>872</v>
      </c>
      <c r="G308" s="1" t="s">
        <v>115</v>
      </c>
      <c r="H308" s="1" t="s">
        <v>116</v>
      </c>
      <c r="I308" s="1" t="s">
        <v>34</v>
      </c>
      <c r="J308" s="1">
        <v>12</v>
      </c>
      <c r="K308" s="1" t="s">
        <v>82</v>
      </c>
      <c r="L308" s="1" t="s">
        <v>44</v>
      </c>
      <c r="M308" s="1" t="s">
        <v>82</v>
      </c>
      <c r="N308" s="1" t="s">
        <v>84</v>
      </c>
      <c r="O308" s="1" t="s">
        <v>85</v>
      </c>
      <c r="P308" s="1">
        <v>78</v>
      </c>
      <c r="Q308" s="1">
        <f t="shared" si="4"/>
        <v>0</v>
      </c>
      <c r="R308" s="1" t="s">
        <v>173</v>
      </c>
    </row>
    <row r="309" spans="1:18" s="1" customFormat="1" x14ac:dyDescent="0.3">
      <c r="A309" s="1">
        <v>2014</v>
      </c>
      <c r="B309" s="1">
        <v>413</v>
      </c>
      <c r="C309" s="1">
        <v>1</v>
      </c>
      <c r="D309" s="1" t="s">
        <v>61</v>
      </c>
      <c r="E309" s="1" t="s">
        <v>324</v>
      </c>
      <c r="F309" s="1" t="s">
        <v>873</v>
      </c>
      <c r="G309" s="1" t="s">
        <v>204</v>
      </c>
      <c r="H309" s="1" t="s">
        <v>193</v>
      </c>
      <c r="I309" s="1" t="s">
        <v>44</v>
      </c>
      <c r="J309" s="1">
        <v>4</v>
      </c>
      <c r="K309" s="1" t="s">
        <v>216</v>
      </c>
      <c r="L309" s="1" t="s">
        <v>44</v>
      </c>
      <c r="M309" s="1" t="s">
        <v>193</v>
      </c>
      <c r="N309" s="1" t="s">
        <v>205</v>
      </c>
      <c r="O309" s="1" t="s">
        <v>206</v>
      </c>
      <c r="P309" s="1">
        <v>60</v>
      </c>
      <c r="Q309" s="1">
        <f t="shared" si="4"/>
        <v>0</v>
      </c>
      <c r="R309" s="1" t="s">
        <v>56</v>
      </c>
    </row>
    <row r="310" spans="1:18" s="1" customFormat="1" x14ac:dyDescent="0.3">
      <c r="A310" s="1">
        <v>2014</v>
      </c>
      <c r="B310" s="1">
        <v>415</v>
      </c>
      <c r="C310" s="1">
        <v>1</v>
      </c>
      <c r="D310" s="1" t="s">
        <v>61</v>
      </c>
      <c r="E310" s="1" t="s">
        <v>409</v>
      </c>
      <c r="F310" s="1" t="s">
        <v>224</v>
      </c>
      <c r="G310" s="1" t="s">
        <v>67</v>
      </c>
      <c r="H310" s="1" t="s">
        <v>68</v>
      </c>
      <c r="I310" s="1" t="s">
        <v>34</v>
      </c>
      <c r="J310" s="1">
        <v>8</v>
      </c>
      <c r="K310" s="1" t="s">
        <v>155</v>
      </c>
      <c r="L310" s="1" t="s">
        <v>34</v>
      </c>
      <c r="M310" s="1" t="s">
        <v>68</v>
      </c>
      <c r="N310" s="1" t="s">
        <v>69</v>
      </c>
      <c r="O310" s="1" t="s">
        <v>70</v>
      </c>
      <c r="P310" s="1">
        <v>326</v>
      </c>
      <c r="Q310" s="1">
        <f t="shared" si="4"/>
        <v>1</v>
      </c>
      <c r="R310" s="1" t="s">
        <v>56</v>
      </c>
    </row>
    <row r="311" spans="1:18" s="1" customFormat="1" x14ac:dyDescent="0.3">
      <c r="A311" s="1">
        <v>2014</v>
      </c>
      <c r="B311" s="1">
        <v>417</v>
      </c>
      <c r="C311" s="1">
        <v>1</v>
      </c>
      <c r="D311" s="1" t="s">
        <v>61</v>
      </c>
      <c r="E311" s="1" t="s">
        <v>276</v>
      </c>
      <c r="F311" s="1" t="s">
        <v>425</v>
      </c>
      <c r="G311" s="1" t="s">
        <v>183</v>
      </c>
      <c r="H311" s="1" t="s">
        <v>184</v>
      </c>
      <c r="I311" s="1" t="s">
        <v>44</v>
      </c>
      <c r="J311" s="1">
        <v>2</v>
      </c>
      <c r="K311" s="1" t="s">
        <v>87</v>
      </c>
      <c r="L311" s="1" t="s">
        <v>44</v>
      </c>
      <c r="M311" s="1" t="s">
        <v>87</v>
      </c>
      <c r="N311" s="1" t="s">
        <v>245</v>
      </c>
      <c r="O311" s="1" t="s">
        <v>246</v>
      </c>
      <c r="P311" s="1">
        <v>121</v>
      </c>
      <c r="Q311" s="1">
        <f t="shared" si="4"/>
        <v>0</v>
      </c>
      <c r="R311" s="1" t="s">
        <v>173</v>
      </c>
    </row>
    <row r="312" spans="1:18" s="1" customFormat="1" x14ac:dyDescent="0.3">
      <c r="A312" s="1">
        <v>2014</v>
      </c>
      <c r="B312" s="1">
        <v>418</v>
      </c>
      <c r="C312" s="1">
        <v>1</v>
      </c>
      <c r="D312" s="1" t="s">
        <v>61</v>
      </c>
      <c r="E312" s="1" t="s">
        <v>277</v>
      </c>
      <c r="F312" s="1" t="s">
        <v>875</v>
      </c>
      <c r="G312" s="1" t="s">
        <v>219</v>
      </c>
      <c r="H312" s="1" t="s">
        <v>220</v>
      </c>
      <c r="I312" s="1" t="s">
        <v>34</v>
      </c>
      <c r="J312" s="1">
        <v>2</v>
      </c>
      <c r="K312" s="1" t="s">
        <v>212</v>
      </c>
      <c r="L312" s="1" t="s">
        <v>44</v>
      </c>
      <c r="M312" s="1" t="s">
        <v>212</v>
      </c>
      <c r="N312" s="1" t="s">
        <v>213</v>
      </c>
      <c r="O312" s="1" t="s">
        <v>214</v>
      </c>
      <c r="P312" s="1">
        <v>4</v>
      </c>
      <c r="Q312" s="1">
        <f t="shared" si="4"/>
        <v>0</v>
      </c>
      <c r="R312" s="1" t="s">
        <v>173</v>
      </c>
    </row>
    <row r="313" spans="1:18" s="1" customFormat="1" x14ac:dyDescent="0.3">
      <c r="A313" s="1">
        <v>2014</v>
      </c>
      <c r="B313" s="1">
        <v>419</v>
      </c>
      <c r="C313" s="1">
        <v>1</v>
      </c>
      <c r="D313" s="1" t="s">
        <v>61</v>
      </c>
      <c r="E313" s="1" t="s">
        <v>278</v>
      </c>
      <c r="F313" s="1" t="s">
        <v>770</v>
      </c>
      <c r="G313" s="1" t="s">
        <v>248</v>
      </c>
      <c r="H313" s="1" t="s">
        <v>212</v>
      </c>
      <c r="I313" s="1" t="s">
        <v>44</v>
      </c>
      <c r="J313" s="1">
        <v>16</v>
      </c>
      <c r="K313" s="1" t="s">
        <v>138</v>
      </c>
      <c r="L313" s="1" t="s">
        <v>44</v>
      </c>
      <c r="M313" s="1" t="s">
        <v>212</v>
      </c>
      <c r="N313" s="1" t="s">
        <v>213</v>
      </c>
      <c r="O313" s="1" t="s">
        <v>214</v>
      </c>
      <c r="P313" s="1">
        <v>4</v>
      </c>
      <c r="Q313" s="1">
        <f t="shared" si="4"/>
        <v>0</v>
      </c>
      <c r="R313" s="1" t="s">
        <v>56</v>
      </c>
    </row>
    <row r="314" spans="1:18" s="1" customFormat="1" x14ac:dyDescent="0.3">
      <c r="A314" s="1">
        <v>2014</v>
      </c>
      <c r="B314" s="1">
        <v>420</v>
      </c>
      <c r="C314" s="1">
        <v>1</v>
      </c>
      <c r="D314" s="1" t="s">
        <v>61</v>
      </c>
      <c r="E314" s="1" t="s">
        <v>562</v>
      </c>
      <c r="F314" s="1" t="s">
        <v>797</v>
      </c>
      <c r="G314" s="1" t="s">
        <v>98</v>
      </c>
      <c r="H314" s="1" t="s">
        <v>99</v>
      </c>
      <c r="I314" s="1" t="s">
        <v>44</v>
      </c>
      <c r="J314" s="1">
        <v>14</v>
      </c>
      <c r="K314" s="1" t="s">
        <v>167</v>
      </c>
      <c r="L314" s="1" t="s">
        <v>44</v>
      </c>
      <c r="M314" s="1" t="s">
        <v>167</v>
      </c>
      <c r="N314" s="1" t="s">
        <v>168</v>
      </c>
      <c r="O314" s="1" t="s">
        <v>169</v>
      </c>
      <c r="P314" s="1">
        <v>257</v>
      </c>
      <c r="Q314" s="1">
        <f t="shared" si="4"/>
        <v>1</v>
      </c>
      <c r="R314" s="1" t="s">
        <v>173</v>
      </c>
    </row>
    <row r="315" spans="1:18" s="1" customFormat="1" x14ac:dyDescent="0.3">
      <c r="A315" s="1">
        <v>2014</v>
      </c>
      <c r="B315" s="1">
        <v>422</v>
      </c>
      <c r="C315" s="1">
        <v>1</v>
      </c>
      <c r="D315" s="1" t="s">
        <v>61</v>
      </c>
      <c r="E315" s="1" t="s">
        <v>361</v>
      </c>
      <c r="F315" s="1" t="s">
        <v>867</v>
      </c>
      <c r="G315" s="1" t="s">
        <v>161</v>
      </c>
      <c r="H315" s="1" t="s">
        <v>162</v>
      </c>
      <c r="I315" s="1" t="s">
        <v>34</v>
      </c>
      <c r="J315" s="1">
        <v>11</v>
      </c>
      <c r="K315" s="1" t="s">
        <v>103</v>
      </c>
      <c r="L315" s="1" t="s">
        <v>34</v>
      </c>
      <c r="M315" s="1" t="s">
        <v>103</v>
      </c>
      <c r="N315" s="1" t="s">
        <v>255</v>
      </c>
      <c r="O315" s="1" t="s">
        <v>256</v>
      </c>
      <c r="P315" s="1">
        <v>142</v>
      </c>
      <c r="Q315" s="1">
        <f t="shared" si="4"/>
        <v>0</v>
      </c>
      <c r="R315" s="1" t="s">
        <v>173</v>
      </c>
    </row>
    <row r="316" spans="1:18" s="1" customFormat="1" x14ac:dyDescent="0.3">
      <c r="A316" s="1">
        <v>2014</v>
      </c>
      <c r="B316" s="1">
        <v>425</v>
      </c>
      <c r="C316" s="1">
        <v>1</v>
      </c>
      <c r="D316" s="1" t="s">
        <v>61</v>
      </c>
      <c r="E316" s="1" t="s">
        <v>542</v>
      </c>
      <c r="F316" s="1" t="s">
        <v>694</v>
      </c>
      <c r="G316" s="1" t="s">
        <v>89</v>
      </c>
      <c r="H316" s="1" t="s">
        <v>90</v>
      </c>
      <c r="I316" s="1" t="s">
        <v>44</v>
      </c>
      <c r="J316" s="1">
        <v>13</v>
      </c>
      <c r="K316" s="1" t="s">
        <v>82</v>
      </c>
      <c r="L316" s="1" t="s">
        <v>44</v>
      </c>
      <c r="M316" s="1" t="s">
        <v>90</v>
      </c>
      <c r="N316" s="1" t="s">
        <v>89</v>
      </c>
      <c r="O316" s="1" t="s">
        <v>232</v>
      </c>
      <c r="P316" s="1">
        <v>192</v>
      </c>
      <c r="Q316" s="1">
        <f t="shared" si="4"/>
        <v>0</v>
      </c>
      <c r="R316" s="1" t="s">
        <v>56</v>
      </c>
    </row>
    <row r="317" spans="1:18" s="1" customFormat="1" x14ac:dyDescent="0.3">
      <c r="A317" s="1">
        <v>2014</v>
      </c>
      <c r="B317" s="1">
        <v>428</v>
      </c>
      <c r="C317" s="1">
        <v>1</v>
      </c>
      <c r="D317" s="1" t="s">
        <v>61</v>
      </c>
      <c r="E317" s="1" t="s">
        <v>564</v>
      </c>
      <c r="F317" s="1" t="s">
        <v>879</v>
      </c>
      <c r="G317" s="1" t="s">
        <v>86</v>
      </c>
      <c r="H317" s="1" t="s">
        <v>87</v>
      </c>
      <c r="I317" s="1" t="s">
        <v>44</v>
      </c>
      <c r="J317" s="1">
        <v>14</v>
      </c>
      <c r="K317" s="1" t="s">
        <v>216</v>
      </c>
      <c r="L317" s="1" t="s">
        <v>44</v>
      </c>
      <c r="M317" s="1" t="s">
        <v>87</v>
      </c>
      <c r="N317" s="1" t="s">
        <v>245</v>
      </c>
      <c r="O317" s="1" t="s">
        <v>246</v>
      </c>
      <c r="P317" s="1">
        <v>121</v>
      </c>
      <c r="Q317" s="1">
        <f t="shared" si="4"/>
        <v>0</v>
      </c>
      <c r="R317" s="1" t="s">
        <v>56</v>
      </c>
    </row>
    <row r="318" spans="1:18" s="1" customFormat="1" x14ac:dyDescent="0.3">
      <c r="A318" s="1">
        <v>2014</v>
      </c>
      <c r="B318" s="1">
        <v>429</v>
      </c>
      <c r="C318" s="1">
        <v>1</v>
      </c>
      <c r="D318" s="1" t="s">
        <v>61</v>
      </c>
      <c r="E318" s="1" t="s">
        <v>341</v>
      </c>
      <c r="F318" s="1" t="s">
        <v>880</v>
      </c>
      <c r="G318" s="1" t="s">
        <v>67</v>
      </c>
      <c r="H318" s="1" t="s">
        <v>68</v>
      </c>
      <c r="I318" s="1" t="s">
        <v>34</v>
      </c>
      <c r="J318" s="1">
        <v>5</v>
      </c>
      <c r="K318" s="1" t="s">
        <v>162</v>
      </c>
      <c r="L318" s="1" t="s">
        <v>34</v>
      </c>
      <c r="M318" s="1" t="s">
        <v>162</v>
      </c>
      <c r="N318" s="1" t="s">
        <v>161</v>
      </c>
      <c r="O318" s="1" t="s">
        <v>163</v>
      </c>
      <c r="P318" s="1">
        <v>1582</v>
      </c>
      <c r="Q318" s="1">
        <f t="shared" si="4"/>
        <v>1</v>
      </c>
      <c r="R318" s="1" t="s">
        <v>173</v>
      </c>
    </row>
    <row r="319" spans="1:18" s="1" customFormat="1" x14ac:dyDescent="0.3">
      <c r="A319" s="1">
        <v>2014</v>
      </c>
      <c r="B319" s="1">
        <v>430</v>
      </c>
      <c r="C319" s="1">
        <v>1</v>
      </c>
      <c r="D319" s="1" t="s">
        <v>61</v>
      </c>
      <c r="E319" s="1" t="s">
        <v>516</v>
      </c>
      <c r="F319" s="1" t="s">
        <v>881</v>
      </c>
      <c r="G319" s="1" t="s">
        <v>108</v>
      </c>
      <c r="H319" s="1" t="s">
        <v>109</v>
      </c>
      <c r="I319" s="1" t="s">
        <v>44</v>
      </c>
      <c r="J319" s="1">
        <v>12</v>
      </c>
      <c r="K319" s="1" t="s">
        <v>220</v>
      </c>
      <c r="L319" s="1" t="s">
        <v>34</v>
      </c>
      <c r="M319" s="1" t="s">
        <v>220</v>
      </c>
      <c r="N319" s="1" t="s">
        <v>219</v>
      </c>
      <c r="O319" s="1" t="s">
        <v>258</v>
      </c>
      <c r="P319" s="1">
        <v>184</v>
      </c>
      <c r="Q319" s="1">
        <f t="shared" si="4"/>
        <v>0</v>
      </c>
      <c r="R319" s="1" t="s">
        <v>173</v>
      </c>
    </row>
    <row r="320" spans="1:18" s="1" customFormat="1" x14ac:dyDescent="0.3">
      <c r="A320" s="1">
        <v>2014</v>
      </c>
      <c r="B320" s="1">
        <v>432</v>
      </c>
      <c r="C320" s="1">
        <v>1</v>
      </c>
      <c r="D320" s="1" t="s">
        <v>61</v>
      </c>
      <c r="E320" s="1" t="s">
        <v>382</v>
      </c>
      <c r="F320" s="1" t="s">
        <v>756</v>
      </c>
      <c r="G320" s="1" t="s">
        <v>166</v>
      </c>
      <c r="H320" s="1" t="s">
        <v>167</v>
      </c>
      <c r="I320" s="1" t="s">
        <v>44</v>
      </c>
      <c r="J320" s="1">
        <v>7</v>
      </c>
      <c r="K320" s="1" t="s">
        <v>144</v>
      </c>
      <c r="L320" s="1" t="s">
        <v>34</v>
      </c>
      <c r="M320" s="1" t="s">
        <v>144</v>
      </c>
      <c r="N320" s="1" t="s">
        <v>145</v>
      </c>
      <c r="O320" s="1" t="s">
        <v>146</v>
      </c>
      <c r="P320" s="1">
        <v>232</v>
      </c>
      <c r="Q320" s="1">
        <f t="shared" si="4"/>
        <v>1</v>
      </c>
      <c r="R320" s="1" t="s">
        <v>173</v>
      </c>
    </row>
    <row r="321" spans="1:18" s="1" customFormat="1" x14ac:dyDescent="0.3">
      <c r="A321" s="1">
        <v>2014</v>
      </c>
      <c r="B321" s="1">
        <v>433</v>
      </c>
      <c r="C321" s="1">
        <v>1</v>
      </c>
      <c r="D321" s="1" t="s">
        <v>61</v>
      </c>
      <c r="E321" s="1" t="s">
        <v>479</v>
      </c>
      <c r="F321" s="1" t="s">
        <v>833</v>
      </c>
      <c r="G321" s="1" t="s">
        <v>154</v>
      </c>
      <c r="H321" s="1" t="s">
        <v>155</v>
      </c>
      <c r="I321" s="1" t="s">
        <v>34</v>
      </c>
      <c r="J321" s="1">
        <v>11</v>
      </c>
      <c r="K321" s="1" t="s">
        <v>90</v>
      </c>
      <c r="L321" s="1" t="s">
        <v>44</v>
      </c>
      <c r="M321" s="1" t="s">
        <v>90</v>
      </c>
      <c r="N321" s="1" t="s">
        <v>89</v>
      </c>
      <c r="O321" s="1" t="s">
        <v>232</v>
      </c>
      <c r="P321" s="1">
        <v>192</v>
      </c>
      <c r="Q321" s="1">
        <f t="shared" si="4"/>
        <v>0</v>
      </c>
      <c r="R321" s="1" t="s">
        <v>173</v>
      </c>
    </row>
    <row r="322" spans="1:18" s="1" customFormat="1" x14ac:dyDescent="0.3">
      <c r="A322" s="1">
        <v>2014</v>
      </c>
      <c r="B322" s="1">
        <v>434</v>
      </c>
      <c r="C322" s="1">
        <v>1</v>
      </c>
      <c r="D322" s="1" t="s">
        <v>61</v>
      </c>
      <c r="E322" s="1" t="s">
        <v>480</v>
      </c>
      <c r="F322" s="1" t="s">
        <v>882</v>
      </c>
      <c r="G322" s="1" t="s">
        <v>53</v>
      </c>
      <c r="H322" s="1" t="s">
        <v>54</v>
      </c>
      <c r="I322" s="1" t="s">
        <v>34</v>
      </c>
      <c r="J322" s="1">
        <v>11</v>
      </c>
      <c r="K322" s="1" t="s">
        <v>82</v>
      </c>
      <c r="L322" s="1" t="s">
        <v>44</v>
      </c>
      <c r="M322" s="1" t="s">
        <v>54</v>
      </c>
      <c r="N322" s="1" t="s">
        <v>53</v>
      </c>
      <c r="O322" s="1" t="s">
        <v>55</v>
      </c>
      <c r="P322" s="1">
        <v>216</v>
      </c>
      <c r="Q322" s="1">
        <f t="shared" ref="Q322:Q360" si="5">IF(P322&lt;196.3,0,1)</f>
        <v>1</v>
      </c>
      <c r="R322" s="1" t="s">
        <v>56</v>
      </c>
    </row>
    <row r="323" spans="1:18" s="1" customFormat="1" x14ac:dyDescent="0.3">
      <c r="A323" s="1">
        <v>2014</v>
      </c>
      <c r="B323" s="1">
        <v>435</v>
      </c>
      <c r="C323" s="1">
        <v>1</v>
      </c>
      <c r="D323" s="1" t="s">
        <v>61</v>
      </c>
      <c r="E323" s="1" t="s">
        <v>389</v>
      </c>
      <c r="F323" s="1" t="s">
        <v>883</v>
      </c>
      <c r="G323" s="1" t="s">
        <v>115</v>
      </c>
      <c r="H323" s="1" t="s">
        <v>116</v>
      </c>
      <c r="I323" s="1" t="s">
        <v>34</v>
      </c>
      <c r="J323" s="1">
        <v>7</v>
      </c>
      <c r="K323" s="1" t="s">
        <v>78</v>
      </c>
      <c r="L323" s="1" t="s">
        <v>44</v>
      </c>
      <c r="M323" s="1" t="s">
        <v>116</v>
      </c>
      <c r="N323" s="1" t="s">
        <v>115</v>
      </c>
      <c r="O323" s="1" t="s">
        <v>118</v>
      </c>
      <c r="P323" s="1">
        <v>184</v>
      </c>
      <c r="Q323" s="1">
        <f t="shared" si="5"/>
        <v>0</v>
      </c>
      <c r="R323" s="1" t="s">
        <v>56</v>
      </c>
    </row>
    <row r="324" spans="1:18" s="1" customFormat="1" x14ac:dyDescent="0.3">
      <c r="A324" s="1">
        <v>2014</v>
      </c>
      <c r="B324" s="1">
        <v>436</v>
      </c>
      <c r="C324" s="1">
        <v>2</v>
      </c>
      <c r="D324" s="1" t="s">
        <v>61</v>
      </c>
      <c r="E324" s="1" t="s">
        <v>389</v>
      </c>
      <c r="F324" s="1" t="s">
        <v>883</v>
      </c>
      <c r="G324" s="1" t="s">
        <v>115</v>
      </c>
      <c r="H324" s="1" t="s">
        <v>116</v>
      </c>
      <c r="I324" s="1" t="s">
        <v>34</v>
      </c>
      <c r="J324" s="1">
        <v>14</v>
      </c>
      <c r="K324" s="1" t="s">
        <v>109</v>
      </c>
      <c r="L324" s="1" t="s">
        <v>44</v>
      </c>
      <c r="M324" s="1" t="s">
        <v>116</v>
      </c>
      <c r="N324" s="1" t="s">
        <v>115</v>
      </c>
      <c r="O324" s="1" t="s">
        <v>118</v>
      </c>
      <c r="P324" s="1">
        <v>184</v>
      </c>
      <c r="Q324" s="1">
        <f t="shared" si="5"/>
        <v>0</v>
      </c>
      <c r="R324" s="1" t="s">
        <v>56</v>
      </c>
    </row>
    <row r="325" spans="1:18" s="1" customFormat="1" x14ac:dyDescent="0.3">
      <c r="A325" s="1">
        <v>2014</v>
      </c>
      <c r="B325" s="1">
        <v>437</v>
      </c>
      <c r="C325" s="1">
        <v>1</v>
      </c>
      <c r="D325" s="1" t="s">
        <v>61</v>
      </c>
      <c r="E325" s="1" t="s">
        <v>343</v>
      </c>
      <c r="F325" s="1" t="s">
        <v>884</v>
      </c>
      <c r="G325" s="1" t="s">
        <v>86</v>
      </c>
      <c r="H325" s="1" t="s">
        <v>87</v>
      </c>
      <c r="I325" s="1" t="s">
        <v>44</v>
      </c>
      <c r="J325" s="1">
        <v>10</v>
      </c>
      <c r="K325" s="1" t="s">
        <v>33</v>
      </c>
      <c r="L325" s="1" t="s">
        <v>34</v>
      </c>
      <c r="M325" s="1" t="s">
        <v>33</v>
      </c>
      <c r="N325" s="1" t="s">
        <v>32</v>
      </c>
      <c r="O325" s="1" t="s">
        <v>201</v>
      </c>
      <c r="P325" s="1">
        <v>3</v>
      </c>
      <c r="Q325" s="1">
        <f t="shared" si="5"/>
        <v>0</v>
      </c>
      <c r="R325" s="1" t="s">
        <v>173</v>
      </c>
    </row>
    <row r="326" spans="1:18" s="1" customFormat="1" x14ac:dyDescent="0.3">
      <c r="A326" s="1">
        <v>2014</v>
      </c>
      <c r="B326" s="1">
        <v>439</v>
      </c>
      <c r="C326" s="1">
        <v>1</v>
      </c>
      <c r="D326" s="1" t="s">
        <v>61</v>
      </c>
      <c r="E326" s="1" t="s">
        <v>453</v>
      </c>
      <c r="F326" s="1" t="s">
        <v>885</v>
      </c>
      <c r="G326" s="1" t="s">
        <v>131</v>
      </c>
      <c r="H326" s="1" t="s">
        <v>132</v>
      </c>
      <c r="I326" s="1" t="s">
        <v>44</v>
      </c>
      <c r="J326" s="1">
        <v>10</v>
      </c>
      <c r="K326" s="1" t="s">
        <v>162</v>
      </c>
      <c r="L326" s="1" t="s">
        <v>34</v>
      </c>
      <c r="M326" s="1" t="s">
        <v>132</v>
      </c>
      <c r="N326" s="1" t="s">
        <v>131</v>
      </c>
      <c r="O326" s="1" t="s">
        <v>133</v>
      </c>
      <c r="P326" s="1">
        <v>0</v>
      </c>
      <c r="Q326" s="1">
        <f t="shared" si="5"/>
        <v>0</v>
      </c>
      <c r="R326" s="1" t="s">
        <v>56</v>
      </c>
    </row>
    <row r="327" spans="1:18" s="1" customFormat="1" x14ac:dyDescent="0.3">
      <c r="A327" s="1">
        <v>2014</v>
      </c>
      <c r="B327" s="1">
        <v>440</v>
      </c>
      <c r="C327" s="1">
        <v>1</v>
      </c>
      <c r="D327" s="1" t="s">
        <v>61</v>
      </c>
      <c r="E327" s="1" t="s">
        <v>738</v>
      </c>
      <c r="F327" s="1" t="s">
        <v>758</v>
      </c>
      <c r="G327" s="1" t="s">
        <v>143</v>
      </c>
      <c r="H327" s="1" t="s">
        <v>144</v>
      </c>
      <c r="I327" s="1" t="s">
        <v>34</v>
      </c>
      <c r="J327" s="1">
        <v>15</v>
      </c>
      <c r="K327" s="1" t="s">
        <v>90</v>
      </c>
      <c r="L327" s="1" t="s">
        <v>44</v>
      </c>
      <c r="M327" s="1" t="s">
        <v>144</v>
      </c>
      <c r="N327" s="1" t="s">
        <v>145</v>
      </c>
      <c r="O327" s="1" t="s">
        <v>146</v>
      </c>
      <c r="P327" s="1">
        <v>232</v>
      </c>
      <c r="Q327" s="1">
        <f t="shared" si="5"/>
        <v>1</v>
      </c>
      <c r="R327" s="1" t="s">
        <v>56</v>
      </c>
    </row>
    <row r="328" spans="1:18" s="1" customFormat="1" x14ac:dyDescent="0.3">
      <c r="A328" s="1">
        <v>2014</v>
      </c>
      <c r="B328" s="1">
        <v>441</v>
      </c>
      <c r="C328" s="1">
        <v>1</v>
      </c>
      <c r="D328" s="1" t="s">
        <v>61</v>
      </c>
      <c r="E328" s="1" t="s">
        <v>939</v>
      </c>
      <c r="F328" s="1" t="s">
        <v>768</v>
      </c>
      <c r="G328" s="1" t="s">
        <v>143</v>
      </c>
      <c r="H328" s="1" t="s">
        <v>144</v>
      </c>
      <c r="I328" s="1" t="s">
        <v>34</v>
      </c>
      <c r="J328" s="1">
        <v>1</v>
      </c>
      <c r="K328" s="1" t="s">
        <v>220</v>
      </c>
      <c r="L328" s="1" t="s">
        <v>34</v>
      </c>
      <c r="M328" s="1" t="s">
        <v>220</v>
      </c>
      <c r="N328" s="1" t="s">
        <v>219</v>
      </c>
      <c r="O328" s="1" t="s">
        <v>258</v>
      </c>
      <c r="P328" s="1">
        <v>184</v>
      </c>
      <c r="Q328" s="1">
        <f t="shared" si="5"/>
        <v>0</v>
      </c>
      <c r="R328" s="1" t="s">
        <v>173</v>
      </c>
    </row>
    <row r="329" spans="1:18" s="1" customFormat="1" x14ac:dyDescent="0.3">
      <c r="A329" s="1">
        <v>2014</v>
      </c>
      <c r="B329" s="1">
        <v>442</v>
      </c>
      <c r="C329" s="1">
        <v>1</v>
      </c>
      <c r="D329" s="1" t="s">
        <v>61</v>
      </c>
      <c r="E329" s="1" t="s">
        <v>939</v>
      </c>
      <c r="F329" s="1" t="s">
        <v>886</v>
      </c>
      <c r="G329" s="1" t="s">
        <v>98</v>
      </c>
      <c r="H329" s="1" t="s">
        <v>216</v>
      </c>
      <c r="I329" s="1" t="s">
        <v>44</v>
      </c>
      <c r="J329" s="1">
        <v>10</v>
      </c>
      <c r="K329" s="1" t="s">
        <v>64</v>
      </c>
      <c r="L329" s="1" t="s">
        <v>34</v>
      </c>
      <c r="M329" s="1" t="s">
        <v>64</v>
      </c>
      <c r="N329" s="1" t="s">
        <v>63</v>
      </c>
      <c r="O329" s="1" t="s">
        <v>152</v>
      </c>
      <c r="P329" s="1">
        <v>5</v>
      </c>
      <c r="Q329" s="1">
        <f t="shared" si="5"/>
        <v>0</v>
      </c>
      <c r="R329" s="1" t="s">
        <v>173</v>
      </c>
    </row>
    <row r="330" spans="1:18" s="1" customFormat="1" x14ac:dyDescent="0.3">
      <c r="A330" s="1">
        <v>2014</v>
      </c>
      <c r="B330" s="1">
        <v>443</v>
      </c>
      <c r="C330" s="1">
        <v>1</v>
      </c>
      <c r="D330" s="1" t="s">
        <v>61</v>
      </c>
      <c r="E330" s="1" t="s">
        <v>939</v>
      </c>
      <c r="F330" s="1" t="s">
        <v>825</v>
      </c>
      <c r="G330" s="1" t="s">
        <v>127</v>
      </c>
      <c r="H330" s="1" t="s">
        <v>128</v>
      </c>
      <c r="I330" s="1" t="s">
        <v>44</v>
      </c>
      <c r="J330" s="1">
        <v>6</v>
      </c>
      <c r="K330" s="1" t="s">
        <v>172</v>
      </c>
      <c r="L330" s="1" t="s">
        <v>44</v>
      </c>
      <c r="M330" s="1" t="s">
        <v>128</v>
      </c>
      <c r="N330" s="1" t="s">
        <v>127</v>
      </c>
      <c r="O330" s="1" t="s">
        <v>129</v>
      </c>
      <c r="P330" s="1">
        <v>177</v>
      </c>
      <c r="Q330" s="1">
        <f t="shared" si="5"/>
        <v>0</v>
      </c>
      <c r="R330" s="1" t="s">
        <v>56</v>
      </c>
    </row>
    <row r="331" spans="1:18" s="1" customFormat="1" x14ac:dyDescent="0.3">
      <c r="A331" s="1">
        <v>2014</v>
      </c>
      <c r="B331" s="1">
        <v>444</v>
      </c>
      <c r="C331" s="1">
        <v>1</v>
      </c>
      <c r="D331" s="1" t="s">
        <v>61</v>
      </c>
      <c r="E331" s="1" t="s">
        <v>329</v>
      </c>
      <c r="F331" s="1" t="s">
        <v>887</v>
      </c>
      <c r="G331" s="1" t="s">
        <v>86</v>
      </c>
      <c r="H331" s="1" t="s">
        <v>87</v>
      </c>
      <c r="I331" s="1" t="s">
        <v>44</v>
      </c>
      <c r="J331" s="1">
        <v>4</v>
      </c>
      <c r="K331" s="1" t="s">
        <v>54</v>
      </c>
      <c r="L331" s="1" t="s">
        <v>34</v>
      </c>
      <c r="M331" s="1" t="s">
        <v>54</v>
      </c>
      <c r="N331" s="1" t="s">
        <v>53</v>
      </c>
      <c r="O331" s="1" t="s">
        <v>55</v>
      </c>
      <c r="P331" s="1">
        <v>216</v>
      </c>
      <c r="Q331" s="1">
        <f t="shared" si="5"/>
        <v>1</v>
      </c>
      <c r="R331" s="1" t="s">
        <v>173</v>
      </c>
    </row>
    <row r="332" spans="1:18" s="1" customFormat="1" x14ac:dyDescent="0.3">
      <c r="A332" s="1">
        <v>2014</v>
      </c>
      <c r="B332" s="1">
        <v>446</v>
      </c>
      <c r="C332" s="1">
        <v>1</v>
      </c>
      <c r="D332" s="1" t="s">
        <v>61</v>
      </c>
      <c r="E332" s="1" t="s">
        <v>282</v>
      </c>
      <c r="F332" s="1" t="s">
        <v>888</v>
      </c>
      <c r="G332" s="1" t="s">
        <v>137</v>
      </c>
      <c r="H332" s="1" t="s">
        <v>138</v>
      </c>
      <c r="I332" s="1" t="s">
        <v>44</v>
      </c>
      <c r="J332" s="1">
        <v>16</v>
      </c>
      <c r="K332" s="1" t="s">
        <v>212</v>
      </c>
      <c r="L332" s="1" t="s">
        <v>44</v>
      </c>
      <c r="M332" s="1" t="s">
        <v>212</v>
      </c>
      <c r="N332" s="1" t="s">
        <v>213</v>
      </c>
      <c r="O332" s="1" t="s">
        <v>214</v>
      </c>
      <c r="P332" s="1">
        <v>4</v>
      </c>
      <c r="Q332" s="1">
        <f t="shared" si="5"/>
        <v>0</v>
      </c>
      <c r="R332" s="1" t="s">
        <v>173</v>
      </c>
    </row>
    <row r="333" spans="1:18" s="1" customFormat="1" x14ac:dyDescent="0.3">
      <c r="A333" s="1">
        <v>2015</v>
      </c>
      <c r="B333" s="1">
        <v>447</v>
      </c>
      <c r="C333" s="1">
        <v>1</v>
      </c>
      <c r="D333" s="1" t="s">
        <v>61</v>
      </c>
      <c r="E333" s="1" t="s">
        <v>482</v>
      </c>
      <c r="F333" s="1" t="s">
        <v>685</v>
      </c>
      <c r="G333" s="1" t="s">
        <v>42</v>
      </c>
      <c r="H333" s="1" t="s">
        <v>43</v>
      </c>
      <c r="I333" s="1" t="s">
        <v>44</v>
      </c>
      <c r="J333" s="1">
        <v>12</v>
      </c>
      <c r="K333" s="1" t="s">
        <v>144</v>
      </c>
      <c r="L333" s="1" t="s">
        <v>34</v>
      </c>
      <c r="M333" s="1" t="s">
        <v>43</v>
      </c>
      <c r="N333" s="1" t="s">
        <v>158</v>
      </c>
      <c r="O333" s="1" t="s">
        <v>159</v>
      </c>
      <c r="P333" s="1">
        <v>257</v>
      </c>
      <c r="Q333" s="1">
        <f t="shared" si="5"/>
        <v>1</v>
      </c>
      <c r="R333" s="1" t="s">
        <v>56</v>
      </c>
    </row>
    <row r="334" spans="1:18" s="1" customFormat="1" x14ac:dyDescent="0.3">
      <c r="A334" s="1">
        <v>2015</v>
      </c>
      <c r="B334" s="1">
        <v>448</v>
      </c>
      <c r="C334" s="1">
        <v>1</v>
      </c>
      <c r="D334" s="1" t="s">
        <v>61</v>
      </c>
      <c r="E334" s="1" t="s">
        <v>390</v>
      </c>
      <c r="F334" s="1" t="s">
        <v>686</v>
      </c>
      <c r="G334" s="1" t="s">
        <v>248</v>
      </c>
      <c r="H334" s="1" t="s">
        <v>212</v>
      </c>
      <c r="I334" s="1" t="s">
        <v>44</v>
      </c>
      <c r="J334" s="1">
        <v>8</v>
      </c>
      <c r="K334" s="1" t="s">
        <v>103</v>
      </c>
      <c r="L334" s="1" t="s">
        <v>34</v>
      </c>
      <c r="M334" s="1" t="s">
        <v>103</v>
      </c>
      <c r="N334" s="1" t="s">
        <v>255</v>
      </c>
      <c r="O334" s="1" t="s">
        <v>256</v>
      </c>
      <c r="P334" s="1">
        <v>142</v>
      </c>
      <c r="Q334" s="1">
        <f t="shared" si="5"/>
        <v>0</v>
      </c>
      <c r="R334" s="1" t="s">
        <v>173</v>
      </c>
    </row>
    <row r="335" spans="1:18" s="1" customFormat="1" x14ac:dyDescent="0.3">
      <c r="A335" s="1">
        <v>2015</v>
      </c>
      <c r="B335" s="1">
        <v>449</v>
      </c>
      <c r="C335" s="1">
        <v>1</v>
      </c>
      <c r="D335" s="1" t="s">
        <v>61</v>
      </c>
      <c r="E335" s="1" t="s">
        <v>391</v>
      </c>
      <c r="F335" s="1" t="s">
        <v>687</v>
      </c>
      <c r="G335" s="1" t="s">
        <v>137</v>
      </c>
      <c r="H335" s="1" t="s">
        <v>138</v>
      </c>
      <c r="I335" s="1" t="s">
        <v>44</v>
      </c>
      <c r="J335" s="1">
        <v>11</v>
      </c>
      <c r="K335" s="1" t="s">
        <v>43</v>
      </c>
      <c r="L335" s="1" t="s">
        <v>44</v>
      </c>
      <c r="M335" s="1" t="s">
        <v>138</v>
      </c>
      <c r="N335" s="1" t="s">
        <v>137</v>
      </c>
      <c r="O335" s="1" t="s">
        <v>139</v>
      </c>
      <c r="P335" s="1">
        <v>16</v>
      </c>
      <c r="Q335" s="1">
        <f t="shared" si="5"/>
        <v>0</v>
      </c>
      <c r="R335" s="1" t="s">
        <v>56</v>
      </c>
    </row>
    <row r="336" spans="1:18" s="1" customFormat="1" x14ac:dyDescent="0.3">
      <c r="A336" s="1">
        <v>2015</v>
      </c>
      <c r="B336" s="1">
        <v>450</v>
      </c>
      <c r="C336" s="1">
        <v>1</v>
      </c>
      <c r="D336" s="1" t="s">
        <v>61</v>
      </c>
      <c r="E336" s="1" t="s">
        <v>239</v>
      </c>
      <c r="F336" s="1" t="s">
        <v>1014</v>
      </c>
      <c r="G336" s="1" t="s">
        <v>154</v>
      </c>
      <c r="H336" s="1" t="s">
        <v>155</v>
      </c>
      <c r="I336" s="1" t="s">
        <v>34</v>
      </c>
      <c r="J336" s="1">
        <v>1</v>
      </c>
      <c r="K336" s="1" t="s">
        <v>195</v>
      </c>
      <c r="L336" s="1" t="s">
        <v>34</v>
      </c>
      <c r="M336" s="1" t="s">
        <v>195</v>
      </c>
      <c r="N336" s="1" t="s">
        <v>196</v>
      </c>
      <c r="O336" s="1" t="s">
        <v>197</v>
      </c>
      <c r="P336" s="1">
        <v>303</v>
      </c>
      <c r="Q336" s="1">
        <f t="shared" si="5"/>
        <v>1</v>
      </c>
      <c r="R336" s="1" t="s">
        <v>173</v>
      </c>
    </row>
    <row r="337" spans="1:18" s="1" customFormat="1" x14ac:dyDescent="0.3">
      <c r="A337" s="1">
        <v>2015</v>
      </c>
      <c r="B337" s="1">
        <v>451</v>
      </c>
      <c r="C337" s="1">
        <v>1</v>
      </c>
      <c r="D337" s="1" t="s">
        <v>61</v>
      </c>
      <c r="E337" s="1" t="s">
        <v>215</v>
      </c>
      <c r="F337" s="1" t="s">
        <v>688</v>
      </c>
      <c r="G337" s="1" t="s">
        <v>171</v>
      </c>
      <c r="H337" s="1" t="s">
        <v>172</v>
      </c>
      <c r="I337" s="1" t="s">
        <v>44</v>
      </c>
      <c r="J337" s="1">
        <v>1</v>
      </c>
      <c r="K337" s="1" t="s">
        <v>82</v>
      </c>
      <c r="L337" s="1" t="s">
        <v>44</v>
      </c>
      <c r="M337" s="1" t="s">
        <v>82</v>
      </c>
      <c r="N337" s="1" t="s">
        <v>84</v>
      </c>
      <c r="O337" s="1" t="s">
        <v>85</v>
      </c>
      <c r="P337" s="1">
        <v>78</v>
      </c>
      <c r="Q337" s="1">
        <f t="shared" si="5"/>
        <v>0</v>
      </c>
      <c r="R337" s="1" t="s">
        <v>173</v>
      </c>
    </row>
    <row r="338" spans="1:18" s="1" customFormat="1" x14ac:dyDescent="0.3">
      <c r="A338" s="1">
        <v>2015</v>
      </c>
      <c r="B338" s="1">
        <v>453</v>
      </c>
      <c r="C338" s="1">
        <v>1</v>
      </c>
      <c r="D338" s="1" t="s">
        <v>61</v>
      </c>
      <c r="E338" s="1" t="s">
        <v>303</v>
      </c>
      <c r="F338" s="1" t="s">
        <v>690</v>
      </c>
      <c r="G338" s="1" t="s">
        <v>131</v>
      </c>
      <c r="H338" s="1" t="s">
        <v>132</v>
      </c>
      <c r="I338" s="1" t="s">
        <v>44</v>
      </c>
      <c r="J338" s="1">
        <v>4</v>
      </c>
      <c r="K338" s="1" t="s">
        <v>220</v>
      </c>
      <c r="L338" s="1" t="s">
        <v>34</v>
      </c>
      <c r="M338" s="1" t="s">
        <v>220</v>
      </c>
      <c r="N338" s="1" t="s">
        <v>219</v>
      </c>
      <c r="O338" s="1" t="s">
        <v>258</v>
      </c>
      <c r="P338" s="1">
        <v>184</v>
      </c>
      <c r="Q338" s="1">
        <f t="shared" si="5"/>
        <v>0</v>
      </c>
      <c r="R338" s="1" t="s">
        <v>173</v>
      </c>
    </row>
    <row r="339" spans="1:18" s="1" customFormat="1" x14ac:dyDescent="0.3">
      <c r="A339" s="1">
        <v>2015</v>
      </c>
      <c r="B339" s="1">
        <v>454</v>
      </c>
      <c r="C339" s="1">
        <v>1</v>
      </c>
      <c r="D339" s="1" t="s">
        <v>61</v>
      </c>
      <c r="E339" s="1" t="s">
        <v>440</v>
      </c>
      <c r="F339" s="1" t="s">
        <v>691</v>
      </c>
      <c r="G339" s="1" t="s">
        <v>102</v>
      </c>
      <c r="H339" s="1" t="s">
        <v>103</v>
      </c>
      <c r="I339" s="1" t="s">
        <v>34</v>
      </c>
      <c r="J339" s="1">
        <v>10</v>
      </c>
      <c r="K339" s="1" t="s">
        <v>220</v>
      </c>
      <c r="L339" s="1" t="s">
        <v>34</v>
      </c>
      <c r="M339" s="1" t="s">
        <v>103</v>
      </c>
      <c r="N339" s="1" t="s">
        <v>255</v>
      </c>
      <c r="O339" s="1" t="s">
        <v>256</v>
      </c>
      <c r="P339" s="1">
        <v>142</v>
      </c>
      <c r="Q339" s="1">
        <f t="shared" si="5"/>
        <v>0</v>
      </c>
      <c r="R339" s="1" t="s">
        <v>56</v>
      </c>
    </row>
    <row r="340" spans="1:18" s="1" customFormat="1" x14ac:dyDescent="0.3">
      <c r="A340" s="1">
        <v>2015</v>
      </c>
      <c r="B340" s="1">
        <v>455</v>
      </c>
      <c r="C340" s="1">
        <v>1</v>
      </c>
      <c r="D340" s="1" t="s">
        <v>61</v>
      </c>
      <c r="E340" s="1" t="s">
        <v>580</v>
      </c>
      <c r="F340" s="1" t="s">
        <v>692</v>
      </c>
      <c r="G340" s="1" t="s">
        <v>102</v>
      </c>
      <c r="H340" s="1" t="s">
        <v>103</v>
      </c>
      <c r="I340" s="1" t="s">
        <v>34</v>
      </c>
      <c r="J340" s="1">
        <v>16</v>
      </c>
      <c r="K340" s="1" t="s">
        <v>64</v>
      </c>
      <c r="L340" s="1" t="s">
        <v>34</v>
      </c>
      <c r="M340" s="1" t="s">
        <v>64</v>
      </c>
      <c r="N340" s="1" t="s">
        <v>63</v>
      </c>
      <c r="O340" s="1" t="s">
        <v>152</v>
      </c>
      <c r="P340" s="1">
        <v>5</v>
      </c>
      <c r="Q340" s="1">
        <f t="shared" si="5"/>
        <v>0</v>
      </c>
      <c r="R340" s="1" t="s">
        <v>173</v>
      </c>
    </row>
    <row r="341" spans="1:18" s="1" customFormat="1" x14ac:dyDescent="0.3">
      <c r="A341" s="1">
        <v>2015</v>
      </c>
      <c r="B341" s="1">
        <v>456</v>
      </c>
      <c r="C341" s="1">
        <v>1</v>
      </c>
      <c r="D341" s="1" t="s">
        <v>61</v>
      </c>
      <c r="E341" s="1" t="s">
        <v>330</v>
      </c>
      <c r="F341" s="1" t="s">
        <v>693</v>
      </c>
      <c r="G341" s="1" t="s">
        <v>98</v>
      </c>
      <c r="H341" s="1" t="s">
        <v>216</v>
      </c>
      <c r="I341" s="1" t="s">
        <v>44</v>
      </c>
      <c r="J341" s="1">
        <v>5</v>
      </c>
      <c r="K341" s="1" t="s">
        <v>212</v>
      </c>
      <c r="L341" s="1" t="s">
        <v>44</v>
      </c>
      <c r="M341" s="1" t="s">
        <v>216</v>
      </c>
      <c r="N341" s="1" t="s">
        <v>209</v>
      </c>
      <c r="O341" s="1" t="s">
        <v>210</v>
      </c>
      <c r="P341" s="1">
        <v>2</v>
      </c>
      <c r="Q341" s="1">
        <f t="shared" si="5"/>
        <v>0</v>
      </c>
      <c r="R341" s="1" t="s">
        <v>56</v>
      </c>
    </row>
    <row r="342" spans="1:18" s="1" customFormat="1" x14ac:dyDescent="0.3">
      <c r="A342" s="1">
        <v>2015</v>
      </c>
      <c r="B342" s="1">
        <v>457</v>
      </c>
      <c r="C342" s="1">
        <v>1</v>
      </c>
      <c r="D342" s="1" t="s">
        <v>61</v>
      </c>
      <c r="E342" s="1" t="s">
        <v>457</v>
      </c>
      <c r="F342" s="1" t="s">
        <v>239</v>
      </c>
      <c r="G342" s="1" t="s">
        <v>94</v>
      </c>
      <c r="H342" s="1" t="s">
        <v>95</v>
      </c>
      <c r="I342" s="1" t="s">
        <v>44</v>
      </c>
      <c r="J342" s="1">
        <v>11</v>
      </c>
      <c r="K342" s="1" t="s">
        <v>99</v>
      </c>
      <c r="L342" s="1" t="s">
        <v>44</v>
      </c>
      <c r="M342" s="1" t="s">
        <v>95</v>
      </c>
      <c r="N342" s="1" t="s">
        <v>94</v>
      </c>
      <c r="O342" s="1" t="s">
        <v>176</v>
      </c>
      <c r="P342" s="1">
        <v>15</v>
      </c>
      <c r="Q342" s="1">
        <f t="shared" si="5"/>
        <v>0</v>
      </c>
      <c r="R342" s="1" t="s">
        <v>56</v>
      </c>
    </row>
    <row r="343" spans="1:18" s="1" customFormat="1" x14ac:dyDescent="0.3">
      <c r="A343" s="1">
        <v>2015</v>
      </c>
      <c r="B343" s="1">
        <v>458</v>
      </c>
      <c r="C343" s="1">
        <v>1</v>
      </c>
      <c r="D343" s="1" t="s">
        <v>61</v>
      </c>
      <c r="E343" s="1" t="s">
        <v>442</v>
      </c>
      <c r="F343" s="1" t="s">
        <v>694</v>
      </c>
      <c r="G343" s="1" t="s">
        <v>154</v>
      </c>
      <c r="H343" s="1" t="s">
        <v>155</v>
      </c>
      <c r="I343" s="1" t="s">
        <v>34</v>
      </c>
      <c r="J343" s="1">
        <v>10</v>
      </c>
      <c r="K343" s="1" t="s">
        <v>83</v>
      </c>
      <c r="L343" s="1" t="s">
        <v>34</v>
      </c>
      <c r="M343" s="1" t="s">
        <v>155</v>
      </c>
      <c r="N343" s="1" t="s">
        <v>154</v>
      </c>
      <c r="O343" s="1" t="s">
        <v>156</v>
      </c>
      <c r="P343" s="1">
        <v>3</v>
      </c>
      <c r="Q343" s="1">
        <f t="shared" si="5"/>
        <v>0</v>
      </c>
      <c r="R343" s="1" t="s">
        <v>56</v>
      </c>
    </row>
    <row r="344" spans="1:18" s="1" customFormat="1" x14ac:dyDescent="0.3">
      <c r="A344" s="1">
        <v>2015</v>
      </c>
      <c r="B344" s="1">
        <v>459</v>
      </c>
      <c r="C344" s="1">
        <v>1</v>
      </c>
      <c r="D344" s="1" t="s">
        <v>61</v>
      </c>
      <c r="E344" s="1" t="s">
        <v>420</v>
      </c>
      <c r="F344" s="1" t="s">
        <v>695</v>
      </c>
      <c r="G344" s="1" t="s">
        <v>166</v>
      </c>
      <c r="H344" s="1" t="s">
        <v>167</v>
      </c>
      <c r="I344" s="1" t="s">
        <v>44</v>
      </c>
      <c r="J344" s="1">
        <v>9</v>
      </c>
      <c r="K344" s="1" t="s">
        <v>103</v>
      </c>
      <c r="L344" s="1" t="s">
        <v>34</v>
      </c>
      <c r="M344" s="1" t="s">
        <v>167</v>
      </c>
      <c r="N344" s="1" t="s">
        <v>168</v>
      </c>
      <c r="O344" s="1" t="s">
        <v>169</v>
      </c>
      <c r="P344" s="1">
        <v>257</v>
      </c>
      <c r="Q344" s="1">
        <f t="shared" si="5"/>
        <v>1</v>
      </c>
      <c r="R344" s="1" t="s">
        <v>56</v>
      </c>
    </row>
    <row r="345" spans="1:18" s="1" customFormat="1" x14ac:dyDescent="0.3">
      <c r="A345" s="1">
        <v>2015</v>
      </c>
      <c r="B345" s="1">
        <v>460</v>
      </c>
      <c r="C345" s="1">
        <v>1</v>
      </c>
      <c r="D345" s="1" t="s">
        <v>61</v>
      </c>
      <c r="E345" s="1" t="s">
        <v>1007</v>
      </c>
      <c r="F345" s="1" t="s">
        <v>696</v>
      </c>
      <c r="G345" s="1" t="s">
        <v>248</v>
      </c>
      <c r="H345" s="1" t="s">
        <v>212</v>
      </c>
      <c r="I345" s="1" t="s">
        <v>44</v>
      </c>
      <c r="J345" s="1">
        <v>11</v>
      </c>
      <c r="K345" s="1" t="s">
        <v>64</v>
      </c>
      <c r="L345" s="1" t="s">
        <v>34</v>
      </c>
      <c r="M345" s="1" t="s">
        <v>64</v>
      </c>
      <c r="N345" s="1" t="s">
        <v>63</v>
      </c>
      <c r="O345" s="1" t="s">
        <v>152</v>
      </c>
      <c r="P345" s="1">
        <v>5</v>
      </c>
      <c r="Q345" s="1">
        <f t="shared" si="5"/>
        <v>0</v>
      </c>
      <c r="R345" s="1" t="s">
        <v>173</v>
      </c>
    </row>
    <row r="346" spans="1:18" s="1" customFormat="1" x14ac:dyDescent="0.3">
      <c r="A346" s="1">
        <v>2015</v>
      </c>
      <c r="B346" s="1">
        <v>461</v>
      </c>
      <c r="C346" s="1">
        <v>1</v>
      </c>
      <c r="D346" s="1" t="s">
        <v>61</v>
      </c>
      <c r="E346" s="1" t="s">
        <v>1007</v>
      </c>
      <c r="F346" s="1" t="s">
        <v>697</v>
      </c>
      <c r="G346" s="1" t="s">
        <v>143</v>
      </c>
      <c r="H346" s="1" t="s">
        <v>144</v>
      </c>
      <c r="I346" s="1" t="s">
        <v>34</v>
      </c>
      <c r="J346" s="1">
        <v>13</v>
      </c>
      <c r="K346" s="1" t="s">
        <v>95</v>
      </c>
      <c r="L346" s="1" t="s">
        <v>44</v>
      </c>
      <c r="M346" s="1" t="s">
        <v>144</v>
      </c>
      <c r="N346" s="1" t="s">
        <v>145</v>
      </c>
      <c r="O346" s="1" t="s">
        <v>146</v>
      </c>
      <c r="P346" s="1">
        <v>232</v>
      </c>
      <c r="Q346" s="1">
        <f t="shared" si="5"/>
        <v>1</v>
      </c>
      <c r="R346" s="1" t="s">
        <v>56</v>
      </c>
    </row>
    <row r="347" spans="1:18" s="1" customFormat="1" x14ac:dyDescent="0.3">
      <c r="A347" s="1">
        <v>2015</v>
      </c>
      <c r="B347" s="1">
        <v>463</v>
      </c>
      <c r="C347" s="1">
        <v>1</v>
      </c>
      <c r="D347" s="1" t="s">
        <v>61</v>
      </c>
      <c r="E347" s="1" t="s">
        <v>582</v>
      </c>
      <c r="F347" s="1" t="s">
        <v>699</v>
      </c>
      <c r="G347" s="1" t="s">
        <v>94</v>
      </c>
      <c r="H347" s="1" t="s">
        <v>95</v>
      </c>
      <c r="I347" s="1" t="s">
        <v>44</v>
      </c>
      <c r="J347" s="1">
        <v>8</v>
      </c>
      <c r="K347" s="1" t="s">
        <v>87</v>
      </c>
      <c r="L347" s="1" t="s">
        <v>44</v>
      </c>
      <c r="M347" s="1" t="s">
        <v>95</v>
      </c>
      <c r="N347" s="1" t="s">
        <v>94</v>
      </c>
      <c r="O347" s="1" t="s">
        <v>176</v>
      </c>
      <c r="P347" s="1">
        <v>15</v>
      </c>
      <c r="Q347" s="1">
        <f t="shared" si="5"/>
        <v>0</v>
      </c>
      <c r="R347" s="1" t="s">
        <v>56</v>
      </c>
    </row>
    <row r="348" spans="1:18" s="1" customFormat="1" x14ac:dyDescent="0.3">
      <c r="A348" s="1">
        <v>2015</v>
      </c>
      <c r="B348" s="1">
        <v>465</v>
      </c>
      <c r="C348" s="1">
        <v>1</v>
      </c>
      <c r="D348" s="1" t="s">
        <v>61</v>
      </c>
      <c r="E348" s="1" t="s">
        <v>285</v>
      </c>
      <c r="F348" s="1" t="s">
        <v>701</v>
      </c>
      <c r="G348" s="1" t="s">
        <v>219</v>
      </c>
      <c r="H348" s="1" t="s">
        <v>220</v>
      </c>
      <c r="I348" s="1" t="s">
        <v>34</v>
      </c>
      <c r="J348" s="1">
        <v>3</v>
      </c>
      <c r="K348" s="1" t="s">
        <v>64</v>
      </c>
      <c r="L348" s="1" t="s">
        <v>34</v>
      </c>
      <c r="M348" s="1" t="s">
        <v>64</v>
      </c>
      <c r="N348" s="1" t="s">
        <v>63</v>
      </c>
      <c r="O348" s="1" t="s">
        <v>152</v>
      </c>
      <c r="P348" s="1">
        <v>5</v>
      </c>
      <c r="Q348" s="1">
        <f t="shared" si="5"/>
        <v>0</v>
      </c>
      <c r="R348" s="1" t="s">
        <v>173</v>
      </c>
    </row>
    <row r="349" spans="1:18" s="1" customFormat="1" x14ac:dyDescent="0.3">
      <c r="A349" s="1">
        <v>2015</v>
      </c>
      <c r="B349" s="1">
        <v>466</v>
      </c>
      <c r="C349" s="1">
        <v>1</v>
      </c>
      <c r="D349" s="1" t="s">
        <v>61</v>
      </c>
      <c r="E349" s="1" t="s">
        <v>394</v>
      </c>
      <c r="F349" s="1" t="s">
        <v>702</v>
      </c>
      <c r="G349" s="1" t="s">
        <v>219</v>
      </c>
      <c r="H349" s="1" t="s">
        <v>220</v>
      </c>
      <c r="I349" s="1" t="s">
        <v>34</v>
      </c>
      <c r="J349" s="1">
        <v>8</v>
      </c>
      <c r="K349" s="1" t="s">
        <v>167</v>
      </c>
      <c r="L349" s="1" t="s">
        <v>44</v>
      </c>
      <c r="M349" s="1" t="s">
        <v>220</v>
      </c>
      <c r="N349" s="1" t="s">
        <v>219</v>
      </c>
      <c r="O349" s="1" t="s">
        <v>258</v>
      </c>
      <c r="P349" s="1">
        <v>184</v>
      </c>
      <c r="Q349" s="1">
        <f t="shared" si="5"/>
        <v>0</v>
      </c>
      <c r="R349" s="1" t="s">
        <v>56</v>
      </c>
    </row>
    <row r="350" spans="1:18" s="1" customFormat="1" x14ac:dyDescent="0.3">
      <c r="A350" s="1">
        <v>2015</v>
      </c>
      <c r="B350" s="1">
        <v>467</v>
      </c>
      <c r="C350" s="1">
        <v>1</v>
      </c>
      <c r="D350" s="1" t="s">
        <v>61</v>
      </c>
      <c r="E350" s="1" t="s">
        <v>458</v>
      </c>
      <c r="F350" s="1" t="s">
        <v>703</v>
      </c>
      <c r="G350" s="1" t="s">
        <v>219</v>
      </c>
      <c r="H350" s="1" t="s">
        <v>220</v>
      </c>
      <c r="I350" s="1" t="s">
        <v>34</v>
      </c>
      <c r="J350" s="1">
        <v>11</v>
      </c>
      <c r="K350" s="1" t="s">
        <v>162</v>
      </c>
      <c r="L350" s="1" t="s">
        <v>34</v>
      </c>
      <c r="M350" s="1" t="s">
        <v>220</v>
      </c>
      <c r="N350" s="1" t="s">
        <v>219</v>
      </c>
      <c r="O350" s="1" t="s">
        <v>258</v>
      </c>
      <c r="P350" s="1">
        <v>184</v>
      </c>
      <c r="Q350" s="1">
        <f t="shared" si="5"/>
        <v>0</v>
      </c>
      <c r="R350" s="1" t="s">
        <v>56</v>
      </c>
    </row>
    <row r="351" spans="1:18" s="1" customFormat="1" x14ac:dyDescent="0.3">
      <c r="A351" s="1">
        <v>2015</v>
      </c>
      <c r="B351" s="1">
        <v>468</v>
      </c>
      <c r="C351" s="1">
        <v>1</v>
      </c>
      <c r="D351" s="1" t="s">
        <v>61</v>
      </c>
      <c r="E351" s="1" t="s">
        <v>492</v>
      </c>
      <c r="F351" s="1" t="s">
        <v>704</v>
      </c>
      <c r="G351" s="1" t="s">
        <v>108</v>
      </c>
      <c r="H351" s="1" t="s">
        <v>109</v>
      </c>
      <c r="I351" s="1" t="s">
        <v>44</v>
      </c>
      <c r="J351" s="1">
        <v>12</v>
      </c>
      <c r="K351" s="1" t="s">
        <v>54</v>
      </c>
      <c r="L351" s="1" t="s">
        <v>34</v>
      </c>
      <c r="M351" s="1" t="s">
        <v>54</v>
      </c>
      <c r="N351" s="1" t="s">
        <v>53</v>
      </c>
      <c r="O351" s="1" t="s">
        <v>55</v>
      </c>
      <c r="P351" s="1">
        <v>216</v>
      </c>
      <c r="Q351" s="1">
        <f t="shared" si="5"/>
        <v>1</v>
      </c>
      <c r="R351" s="1" t="s">
        <v>173</v>
      </c>
    </row>
    <row r="352" spans="1:18" s="1" customFormat="1" x14ac:dyDescent="0.3">
      <c r="A352" s="1">
        <v>2015</v>
      </c>
      <c r="B352" s="1">
        <v>469</v>
      </c>
      <c r="C352" s="1">
        <v>1</v>
      </c>
      <c r="D352" s="1" t="s">
        <v>61</v>
      </c>
      <c r="E352" s="1" t="s">
        <v>396</v>
      </c>
      <c r="F352" s="1" t="s">
        <v>705</v>
      </c>
      <c r="G352" s="1" t="s">
        <v>248</v>
      </c>
      <c r="H352" s="1" t="s">
        <v>212</v>
      </c>
      <c r="I352" s="1" t="s">
        <v>44</v>
      </c>
      <c r="J352" s="1">
        <v>8</v>
      </c>
      <c r="K352" s="1" t="s">
        <v>103</v>
      </c>
      <c r="L352" s="1" t="s">
        <v>34</v>
      </c>
      <c r="M352" s="1" t="s">
        <v>103</v>
      </c>
      <c r="N352" s="1" t="s">
        <v>255</v>
      </c>
      <c r="O352" s="1" t="s">
        <v>256</v>
      </c>
      <c r="P352" s="1">
        <v>142</v>
      </c>
      <c r="Q352" s="1">
        <f t="shared" si="5"/>
        <v>0</v>
      </c>
      <c r="R352" s="1" t="s">
        <v>173</v>
      </c>
    </row>
    <row r="353" spans="1:19" s="1" customFormat="1" x14ac:dyDescent="0.3">
      <c r="A353" s="1">
        <v>2015</v>
      </c>
      <c r="B353" s="1">
        <v>471</v>
      </c>
      <c r="C353" s="1">
        <v>1</v>
      </c>
      <c r="D353" s="1" t="s">
        <v>61</v>
      </c>
      <c r="E353" s="1" t="s">
        <v>583</v>
      </c>
      <c r="F353" s="1" t="s">
        <v>707</v>
      </c>
      <c r="G353" s="1" t="s">
        <v>53</v>
      </c>
      <c r="H353" s="1" t="s">
        <v>54</v>
      </c>
      <c r="I353" s="1" t="s">
        <v>34</v>
      </c>
      <c r="J353" s="1">
        <v>16</v>
      </c>
      <c r="K353" s="1" t="s">
        <v>83</v>
      </c>
      <c r="L353" s="1" t="s">
        <v>34</v>
      </c>
      <c r="M353" s="1" t="s">
        <v>83</v>
      </c>
      <c r="N353" s="1" t="s">
        <v>123</v>
      </c>
      <c r="O353" s="1" t="s">
        <v>124</v>
      </c>
      <c r="P353" s="1">
        <v>3</v>
      </c>
      <c r="Q353" s="1">
        <f t="shared" si="5"/>
        <v>0</v>
      </c>
      <c r="R353" s="1" t="s">
        <v>173</v>
      </c>
    </row>
    <row r="354" spans="1:19" s="1" customFormat="1" x14ac:dyDescent="0.3">
      <c r="A354" s="1">
        <v>2015</v>
      </c>
      <c r="B354" s="1">
        <v>472</v>
      </c>
      <c r="C354" s="1">
        <v>1</v>
      </c>
      <c r="D354" s="1" t="s">
        <v>61</v>
      </c>
      <c r="E354" s="1" t="s">
        <v>584</v>
      </c>
      <c r="F354" s="1" t="s">
        <v>708</v>
      </c>
      <c r="G354" s="1" t="s">
        <v>81</v>
      </c>
      <c r="H354" s="1" t="s">
        <v>82</v>
      </c>
      <c r="I354" s="1" t="s">
        <v>44</v>
      </c>
      <c r="J354" s="1">
        <v>16</v>
      </c>
      <c r="K354" s="1" t="s">
        <v>99</v>
      </c>
      <c r="L354" s="1" t="s">
        <v>44</v>
      </c>
      <c r="M354" s="1" t="s">
        <v>99</v>
      </c>
      <c r="N354" s="1" t="s">
        <v>209</v>
      </c>
      <c r="O354" s="1" t="s">
        <v>210</v>
      </c>
      <c r="P354" s="1">
        <v>2</v>
      </c>
      <c r="Q354" s="1">
        <f t="shared" si="5"/>
        <v>0</v>
      </c>
      <c r="R354" s="1" t="s">
        <v>173</v>
      </c>
    </row>
    <row r="355" spans="1:19" s="1" customFormat="1" x14ac:dyDescent="0.3">
      <c r="A355" s="1">
        <v>2015</v>
      </c>
      <c r="B355" s="1">
        <v>474</v>
      </c>
      <c r="C355" s="1">
        <v>1</v>
      </c>
      <c r="D355" s="1" t="s">
        <v>61</v>
      </c>
      <c r="E355" s="1" t="s">
        <v>546</v>
      </c>
      <c r="F355" s="1" t="s">
        <v>710</v>
      </c>
      <c r="G355" s="1" t="s">
        <v>166</v>
      </c>
      <c r="H355" s="1" t="s">
        <v>167</v>
      </c>
      <c r="I355" s="1" t="s">
        <v>44</v>
      </c>
      <c r="J355" s="1">
        <v>14</v>
      </c>
      <c r="K355" s="1" t="s">
        <v>68</v>
      </c>
      <c r="L355" s="1" t="s">
        <v>34</v>
      </c>
      <c r="M355" s="1" t="s">
        <v>68</v>
      </c>
      <c r="N355" s="1" t="s">
        <v>69</v>
      </c>
      <c r="O355" s="1" t="s">
        <v>70</v>
      </c>
      <c r="P355" s="1">
        <v>326</v>
      </c>
      <c r="Q355" s="1">
        <f t="shared" si="5"/>
        <v>1</v>
      </c>
      <c r="R355" s="1" t="s">
        <v>173</v>
      </c>
    </row>
    <row r="356" spans="1:19" s="1" customFormat="1" x14ac:dyDescent="0.3">
      <c r="A356" s="1">
        <v>2015</v>
      </c>
      <c r="B356" s="1">
        <v>475</v>
      </c>
      <c r="C356" s="1">
        <v>1</v>
      </c>
      <c r="D356" s="1" t="s">
        <v>61</v>
      </c>
      <c r="E356" s="1" t="s">
        <v>286</v>
      </c>
      <c r="F356" s="1" t="s">
        <v>711</v>
      </c>
      <c r="G356" s="1" t="s">
        <v>98</v>
      </c>
      <c r="H356" s="1" t="s">
        <v>99</v>
      </c>
      <c r="I356" s="1" t="s">
        <v>44</v>
      </c>
      <c r="J356" s="1">
        <v>3</v>
      </c>
      <c r="K356" s="1" t="s">
        <v>155</v>
      </c>
      <c r="L356" s="1" t="s">
        <v>34</v>
      </c>
      <c r="M356" s="1" t="s">
        <v>99</v>
      </c>
      <c r="N356" s="1" t="s">
        <v>209</v>
      </c>
      <c r="O356" s="1" t="s">
        <v>210</v>
      </c>
      <c r="P356" s="1">
        <v>2</v>
      </c>
      <c r="Q356" s="1">
        <f t="shared" si="5"/>
        <v>0</v>
      </c>
      <c r="R356" s="1" t="s">
        <v>56</v>
      </c>
    </row>
    <row r="357" spans="1:19" s="1" customFormat="1" x14ac:dyDescent="0.3">
      <c r="A357" s="1">
        <v>2015</v>
      </c>
      <c r="B357" s="1">
        <v>476</v>
      </c>
      <c r="C357" s="1">
        <v>1</v>
      </c>
      <c r="D357" s="1" t="s">
        <v>61</v>
      </c>
      <c r="E357" s="1" t="s">
        <v>547</v>
      </c>
      <c r="F357" s="1" t="s">
        <v>712</v>
      </c>
      <c r="G357" s="1" t="s">
        <v>98</v>
      </c>
      <c r="H357" s="1" t="s">
        <v>216</v>
      </c>
      <c r="I357" s="1" t="s">
        <v>44</v>
      </c>
      <c r="J357" s="1">
        <v>16</v>
      </c>
      <c r="K357" s="1" t="s">
        <v>167</v>
      </c>
      <c r="L357" s="1" t="s">
        <v>44</v>
      </c>
      <c r="M357" s="1" t="s">
        <v>167</v>
      </c>
      <c r="N357" s="1" t="s">
        <v>168</v>
      </c>
      <c r="O357" s="1" t="s">
        <v>169</v>
      </c>
      <c r="P357" s="1">
        <v>257</v>
      </c>
      <c r="Q357" s="1">
        <f t="shared" si="5"/>
        <v>1</v>
      </c>
      <c r="R357" s="1" t="s">
        <v>173</v>
      </c>
    </row>
    <row r="358" spans="1:19" s="1" customFormat="1" x14ac:dyDescent="0.3">
      <c r="A358" s="1">
        <v>2015</v>
      </c>
      <c r="B358" s="1">
        <v>477</v>
      </c>
      <c r="C358" s="1">
        <v>1</v>
      </c>
      <c r="D358" s="1" t="s">
        <v>61</v>
      </c>
      <c r="E358" s="1" t="s">
        <v>586</v>
      </c>
      <c r="F358" s="1" t="s">
        <v>713</v>
      </c>
      <c r="G358" s="1" t="s">
        <v>161</v>
      </c>
      <c r="H358" s="1" t="s">
        <v>162</v>
      </c>
      <c r="I358" s="1" t="s">
        <v>34</v>
      </c>
      <c r="J358" s="1">
        <v>13</v>
      </c>
      <c r="K358" s="1" t="s">
        <v>138</v>
      </c>
      <c r="L358" s="1" t="s">
        <v>44</v>
      </c>
      <c r="M358" s="1" t="s">
        <v>138</v>
      </c>
      <c r="N358" s="1" t="s">
        <v>137</v>
      </c>
      <c r="O358" s="1" t="s">
        <v>139</v>
      </c>
      <c r="P358" s="1">
        <v>16</v>
      </c>
      <c r="Q358" s="1">
        <f t="shared" si="5"/>
        <v>0</v>
      </c>
      <c r="R358" s="1" t="s">
        <v>173</v>
      </c>
      <c r="S358" s="1" t="s">
        <v>528</v>
      </c>
    </row>
    <row r="359" spans="1:19" s="1" customFormat="1" x14ac:dyDescent="0.3">
      <c r="A359" s="1">
        <v>2015</v>
      </c>
      <c r="B359" s="1">
        <v>478</v>
      </c>
      <c r="C359" s="1">
        <v>1</v>
      </c>
      <c r="D359" s="1" t="s">
        <v>61</v>
      </c>
      <c r="E359" s="1" t="s">
        <v>586</v>
      </c>
      <c r="F359" s="1" t="s">
        <v>714</v>
      </c>
      <c r="G359" s="1" t="s">
        <v>53</v>
      </c>
      <c r="H359" s="1" t="s">
        <v>54</v>
      </c>
      <c r="I359" s="1" t="s">
        <v>34</v>
      </c>
      <c r="J359" s="1">
        <v>2</v>
      </c>
      <c r="K359" s="1" t="s">
        <v>99</v>
      </c>
      <c r="L359" s="1" t="s">
        <v>44</v>
      </c>
      <c r="M359" s="1" t="s">
        <v>54</v>
      </c>
      <c r="N359" s="1" t="s">
        <v>53</v>
      </c>
      <c r="O359" s="1" t="s">
        <v>55</v>
      </c>
      <c r="P359" s="1">
        <v>216</v>
      </c>
      <c r="Q359" s="1">
        <f t="shared" si="5"/>
        <v>1</v>
      </c>
      <c r="R359" s="1" t="s">
        <v>56</v>
      </c>
    </row>
    <row r="360" spans="1:19" s="1" customFormat="1" x14ac:dyDescent="0.3">
      <c r="A360" s="1">
        <v>2015</v>
      </c>
      <c r="B360" s="1">
        <v>480</v>
      </c>
      <c r="C360" s="1">
        <v>1</v>
      </c>
      <c r="D360" s="1" t="s">
        <v>61</v>
      </c>
      <c r="E360" s="1" t="s">
        <v>354</v>
      </c>
      <c r="F360" s="1" t="s">
        <v>715</v>
      </c>
      <c r="G360" s="1" t="s">
        <v>42</v>
      </c>
      <c r="H360" s="1" t="s">
        <v>43</v>
      </c>
      <c r="I360" s="1" t="s">
        <v>44</v>
      </c>
      <c r="J360" s="1">
        <v>6</v>
      </c>
      <c r="K360" s="1" t="s">
        <v>167</v>
      </c>
      <c r="L360" s="1" t="s">
        <v>44</v>
      </c>
      <c r="M360" s="1" t="s">
        <v>167</v>
      </c>
      <c r="N360" s="1" t="s">
        <v>168</v>
      </c>
      <c r="O360" s="1" t="s">
        <v>169</v>
      </c>
      <c r="P360" s="1">
        <v>257</v>
      </c>
      <c r="Q360" s="1">
        <f t="shared" si="5"/>
        <v>1</v>
      </c>
      <c r="R360" s="1" t="s">
        <v>173</v>
      </c>
    </row>
    <row r="361" spans="1:19" s="1" customFormat="1" x14ac:dyDescent="0.3">
      <c r="A361" s="1">
        <v>2015</v>
      </c>
      <c r="B361" s="1">
        <v>481</v>
      </c>
      <c r="C361" s="1">
        <v>2</v>
      </c>
      <c r="D361" s="1" t="s">
        <v>61</v>
      </c>
      <c r="E361" s="1" t="s">
        <v>354</v>
      </c>
      <c r="F361" s="1" t="s">
        <v>715</v>
      </c>
      <c r="G361" s="1" t="s">
        <v>42</v>
      </c>
      <c r="H361" s="1" t="s">
        <v>43</v>
      </c>
      <c r="I361" s="1" t="s">
        <v>44</v>
      </c>
      <c r="J361" s="1">
        <v>13</v>
      </c>
      <c r="K361" s="1" t="s">
        <v>132</v>
      </c>
      <c r="L361" s="1" t="s">
        <v>44</v>
      </c>
      <c r="M361" s="1" t="s">
        <v>132</v>
      </c>
      <c r="N361" s="1" t="s">
        <v>131</v>
      </c>
      <c r="O361" s="1" t="s">
        <v>133</v>
      </c>
      <c r="P361" s="1">
        <v>0</v>
      </c>
      <c r="Q361" s="1">
        <v>0</v>
      </c>
      <c r="R361" s="1" t="s">
        <v>173</v>
      </c>
    </row>
    <row r="362" spans="1:19" s="1" customFormat="1" x14ac:dyDescent="0.3">
      <c r="A362" s="1">
        <v>2015</v>
      </c>
      <c r="B362" s="1">
        <v>482</v>
      </c>
      <c r="C362" s="1">
        <v>1</v>
      </c>
      <c r="D362" s="1" t="s">
        <v>61</v>
      </c>
      <c r="E362" s="1" t="s">
        <v>271</v>
      </c>
      <c r="F362" s="1" t="s">
        <v>717</v>
      </c>
      <c r="G362" s="1" t="s">
        <v>63</v>
      </c>
      <c r="H362" s="1" t="s">
        <v>64</v>
      </c>
      <c r="I362" s="1" t="s">
        <v>34</v>
      </c>
      <c r="J362" s="1">
        <v>2</v>
      </c>
      <c r="K362" s="1" t="s">
        <v>90</v>
      </c>
      <c r="L362" s="1" t="s">
        <v>44</v>
      </c>
      <c r="M362" s="1" t="s">
        <v>90</v>
      </c>
      <c r="N362" s="1" t="s">
        <v>89</v>
      </c>
      <c r="O362" s="1" t="s">
        <v>232</v>
      </c>
      <c r="P362" s="1">
        <v>192</v>
      </c>
      <c r="Q362" s="1">
        <f t="shared" ref="Q362:Q393" si="6">IF(P362&lt;196.3,0,1)</f>
        <v>0</v>
      </c>
      <c r="R362" s="1" t="s">
        <v>173</v>
      </c>
    </row>
    <row r="363" spans="1:19" s="1" customFormat="1" x14ac:dyDescent="0.3">
      <c r="A363" s="1">
        <v>2015</v>
      </c>
      <c r="B363" s="1">
        <v>483</v>
      </c>
      <c r="C363" s="1">
        <v>1</v>
      </c>
      <c r="D363" s="1" t="s">
        <v>61</v>
      </c>
      <c r="E363" s="1" t="s">
        <v>398</v>
      </c>
      <c r="F363" s="1" t="s">
        <v>718</v>
      </c>
      <c r="G363" s="1" t="s">
        <v>94</v>
      </c>
      <c r="H363" s="1" t="s">
        <v>95</v>
      </c>
      <c r="I363" s="1" t="s">
        <v>44</v>
      </c>
      <c r="J363" s="1">
        <v>8</v>
      </c>
      <c r="K363" s="1" t="s">
        <v>87</v>
      </c>
      <c r="L363" s="1" t="s">
        <v>44</v>
      </c>
      <c r="M363" s="1" t="s">
        <v>95</v>
      </c>
      <c r="N363" s="1" t="s">
        <v>94</v>
      </c>
      <c r="O363" s="1" t="s">
        <v>176</v>
      </c>
      <c r="P363" s="1">
        <v>15</v>
      </c>
      <c r="Q363" s="1">
        <f t="shared" si="6"/>
        <v>0</v>
      </c>
      <c r="R363" s="1" t="s">
        <v>56</v>
      </c>
    </row>
    <row r="364" spans="1:19" s="1" customFormat="1" x14ac:dyDescent="0.3">
      <c r="A364" s="1">
        <v>2015</v>
      </c>
      <c r="B364" s="1">
        <v>484</v>
      </c>
      <c r="C364" s="1">
        <v>1</v>
      </c>
      <c r="D364" s="1" t="s">
        <v>61</v>
      </c>
      <c r="E364" s="1" t="s">
        <v>287</v>
      </c>
      <c r="F364" s="1" t="s">
        <v>719</v>
      </c>
      <c r="G364" s="1" t="s">
        <v>137</v>
      </c>
      <c r="H364" s="1" t="s">
        <v>138</v>
      </c>
      <c r="I364" s="1" t="s">
        <v>44</v>
      </c>
      <c r="J364" s="1">
        <v>3</v>
      </c>
      <c r="K364" s="1" t="s">
        <v>167</v>
      </c>
      <c r="L364" s="1" t="s">
        <v>44</v>
      </c>
      <c r="M364" s="1" t="s">
        <v>167</v>
      </c>
      <c r="N364" s="1" t="s">
        <v>168</v>
      </c>
      <c r="O364" s="1" t="s">
        <v>169</v>
      </c>
      <c r="P364" s="1">
        <v>257</v>
      </c>
      <c r="Q364" s="1">
        <f t="shared" si="6"/>
        <v>1</v>
      </c>
      <c r="R364" s="1" t="s">
        <v>173</v>
      </c>
    </row>
    <row r="365" spans="1:19" s="1" customFormat="1" x14ac:dyDescent="0.3">
      <c r="A365" s="1">
        <v>2015</v>
      </c>
      <c r="B365" s="1">
        <v>486</v>
      </c>
      <c r="C365" s="1">
        <v>1</v>
      </c>
      <c r="D365" s="1" t="s">
        <v>61</v>
      </c>
      <c r="E365" s="1" t="s">
        <v>459</v>
      </c>
      <c r="F365" s="1" t="s">
        <v>721</v>
      </c>
      <c r="G365" s="1" t="s">
        <v>143</v>
      </c>
      <c r="H365" s="1" t="s">
        <v>144</v>
      </c>
      <c r="I365" s="1" t="s">
        <v>34</v>
      </c>
      <c r="J365" s="1">
        <v>11</v>
      </c>
      <c r="K365" s="1" t="s">
        <v>82</v>
      </c>
      <c r="L365" s="1" t="s">
        <v>44</v>
      </c>
      <c r="M365" s="1" t="s">
        <v>82</v>
      </c>
      <c r="N365" s="1" t="s">
        <v>84</v>
      </c>
      <c r="O365" s="1" t="s">
        <v>85</v>
      </c>
      <c r="P365" s="1">
        <v>78</v>
      </c>
      <c r="Q365" s="1">
        <f t="shared" si="6"/>
        <v>0</v>
      </c>
      <c r="R365" s="1" t="s">
        <v>173</v>
      </c>
    </row>
    <row r="366" spans="1:19" s="1" customFormat="1" x14ac:dyDescent="0.3">
      <c r="A366" s="1">
        <v>2015</v>
      </c>
      <c r="B366" s="1">
        <v>487</v>
      </c>
      <c r="C366" s="1">
        <v>1</v>
      </c>
      <c r="D366" s="1" t="s">
        <v>61</v>
      </c>
      <c r="E366" s="1" t="s">
        <v>551</v>
      </c>
      <c r="F366" s="1" t="s">
        <v>722</v>
      </c>
      <c r="G366" s="1" t="s">
        <v>47</v>
      </c>
      <c r="H366" s="1" t="s">
        <v>48</v>
      </c>
      <c r="I366" s="1" t="s">
        <v>34</v>
      </c>
      <c r="J366" s="1">
        <v>14</v>
      </c>
      <c r="K366" s="1" t="s">
        <v>172</v>
      </c>
      <c r="L366" s="1" t="s">
        <v>44</v>
      </c>
      <c r="M366" s="1" t="s">
        <v>48</v>
      </c>
      <c r="N366" s="1" t="s">
        <v>47</v>
      </c>
      <c r="O366" s="1" t="s">
        <v>120</v>
      </c>
      <c r="P366" s="1">
        <v>153</v>
      </c>
      <c r="Q366" s="1">
        <f t="shared" si="6"/>
        <v>0</v>
      </c>
      <c r="R366" s="1" t="s">
        <v>56</v>
      </c>
    </row>
    <row r="367" spans="1:19" s="1" customFormat="1" x14ac:dyDescent="0.3">
      <c r="A367" s="1">
        <v>2015</v>
      </c>
      <c r="B367" s="1">
        <v>488</v>
      </c>
      <c r="C367" s="1">
        <v>1</v>
      </c>
      <c r="D367" s="1" t="s">
        <v>61</v>
      </c>
      <c r="E367" s="1" t="s">
        <v>370</v>
      </c>
      <c r="F367" s="1" t="s">
        <v>723</v>
      </c>
      <c r="G367" s="1" t="s">
        <v>166</v>
      </c>
      <c r="H367" s="1" t="s">
        <v>167</v>
      </c>
      <c r="I367" s="1" t="s">
        <v>44</v>
      </c>
      <c r="J367" s="1">
        <v>7</v>
      </c>
      <c r="K367" s="1" t="s">
        <v>116</v>
      </c>
      <c r="L367" s="1" t="s">
        <v>34</v>
      </c>
      <c r="M367" s="1" t="s">
        <v>116</v>
      </c>
      <c r="N367" s="1" t="s">
        <v>115</v>
      </c>
      <c r="O367" s="1" t="s">
        <v>118</v>
      </c>
      <c r="P367" s="1">
        <v>184</v>
      </c>
      <c r="Q367" s="1">
        <f t="shared" si="6"/>
        <v>0</v>
      </c>
      <c r="R367" s="1" t="s">
        <v>173</v>
      </c>
    </row>
    <row r="368" spans="1:19" s="1" customFormat="1" x14ac:dyDescent="0.3">
      <c r="A368" s="1">
        <v>2015</v>
      </c>
      <c r="B368" s="1">
        <v>489</v>
      </c>
      <c r="C368" s="1">
        <v>1</v>
      </c>
      <c r="D368" s="1" t="s">
        <v>61</v>
      </c>
      <c r="E368" s="1" t="s">
        <v>423</v>
      </c>
      <c r="F368" s="1" t="s">
        <v>724</v>
      </c>
      <c r="G368" s="1" t="s">
        <v>137</v>
      </c>
      <c r="H368" s="1" t="s">
        <v>138</v>
      </c>
      <c r="I368" s="1" t="s">
        <v>44</v>
      </c>
      <c r="J368" s="1">
        <v>9</v>
      </c>
      <c r="K368" s="1" t="s">
        <v>220</v>
      </c>
      <c r="L368" s="1" t="s">
        <v>34</v>
      </c>
      <c r="M368" s="1" t="s">
        <v>138</v>
      </c>
      <c r="N368" s="1" t="s">
        <v>137</v>
      </c>
      <c r="O368" s="1" t="s">
        <v>139</v>
      </c>
      <c r="P368" s="1">
        <v>16</v>
      </c>
      <c r="Q368" s="1">
        <f t="shared" si="6"/>
        <v>0</v>
      </c>
      <c r="R368" s="1" t="s">
        <v>56</v>
      </c>
    </row>
    <row r="369" spans="1:18" s="1" customFormat="1" x14ac:dyDescent="0.3">
      <c r="A369" s="1">
        <v>2015</v>
      </c>
      <c r="B369" s="1">
        <v>490</v>
      </c>
      <c r="C369" s="1">
        <v>2</v>
      </c>
      <c r="D369" s="1" t="s">
        <v>61</v>
      </c>
      <c r="E369" s="1" t="s">
        <v>423</v>
      </c>
      <c r="F369" s="1" t="s">
        <v>724</v>
      </c>
      <c r="G369" s="1" t="s">
        <v>137</v>
      </c>
      <c r="H369" s="1" t="s">
        <v>138</v>
      </c>
      <c r="I369" s="1" t="s">
        <v>44</v>
      </c>
      <c r="J369" s="1">
        <v>15</v>
      </c>
      <c r="K369" s="1" t="s">
        <v>83</v>
      </c>
      <c r="L369" s="1" t="s">
        <v>34</v>
      </c>
      <c r="M369" s="1" t="s">
        <v>138</v>
      </c>
      <c r="N369" s="1" t="s">
        <v>137</v>
      </c>
      <c r="O369" s="1" t="s">
        <v>139</v>
      </c>
      <c r="P369" s="1">
        <v>16</v>
      </c>
      <c r="Q369" s="1">
        <f t="shared" si="6"/>
        <v>0</v>
      </c>
      <c r="R369" s="1" t="s">
        <v>56</v>
      </c>
    </row>
    <row r="370" spans="1:18" s="1" customFormat="1" x14ac:dyDescent="0.3">
      <c r="A370" s="1">
        <v>2015</v>
      </c>
      <c r="B370" s="1">
        <v>491</v>
      </c>
      <c r="C370" s="1">
        <v>1</v>
      </c>
      <c r="D370" s="1" t="s">
        <v>61</v>
      </c>
      <c r="E370" s="1" t="s">
        <v>460</v>
      </c>
      <c r="F370" s="1" t="s">
        <v>725</v>
      </c>
      <c r="G370" s="1" t="s">
        <v>154</v>
      </c>
      <c r="H370" s="1" t="s">
        <v>155</v>
      </c>
      <c r="I370" s="1" t="s">
        <v>34</v>
      </c>
      <c r="J370" s="1">
        <v>11</v>
      </c>
      <c r="K370" s="1" t="s">
        <v>109</v>
      </c>
      <c r="L370" s="1" t="s">
        <v>44</v>
      </c>
      <c r="M370" s="1" t="s">
        <v>155</v>
      </c>
      <c r="N370" s="1" t="s">
        <v>154</v>
      </c>
      <c r="O370" s="1" t="s">
        <v>156</v>
      </c>
      <c r="P370" s="1">
        <v>3</v>
      </c>
      <c r="Q370" s="1">
        <f t="shared" si="6"/>
        <v>0</v>
      </c>
      <c r="R370" s="1" t="s">
        <v>56</v>
      </c>
    </row>
    <row r="371" spans="1:18" s="1" customFormat="1" x14ac:dyDescent="0.3">
      <c r="A371" s="1">
        <v>2015</v>
      </c>
      <c r="B371" s="1">
        <v>492</v>
      </c>
      <c r="C371" s="1">
        <v>1</v>
      </c>
      <c r="D371" s="1" t="s">
        <v>61</v>
      </c>
      <c r="E371" s="1" t="s">
        <v>493</v>
      </c>
      <c r="F371" s="1" t="s">
        <v>689</v>
      </c>
      <c r="G371" s="1" t="s">
        <v>250</v>
      </c>
      <c r="H371" s="1" t="s">
        <v>251</v>
      </c>
      <c r="I371" s="1" t="s">
        <v>34</v>
      </c>
      <c r="J371" s="1">
        <v>12</v>
      </c>
      <c r="K371" s="1" t="s">
        <v>138</v>
      </c>
      <c r="L371" s="1" t="s">
        <v>44</v>
      </c>
      <c r="M371" s="1" t="s">
        <v>251</v>
      </c>
      <c r="N371" s="1" t="s">
        <v>250</v>
      </c>
      <c r="O371" s="1" t="s">
        <v>260</v>
      </c>
      <c r="P371" s="1">
        <v>2</v>
      </c>
      <c r="Q371" s="1">
        <f t="shared" si="6"/>
        <v>0</v>
      </c>
      <c r="R371" s="1" t="s">
        <v>56</v>
      </c>
    </row>
    <row r="372" spans="1:18" s="1" customFormat="1" x14ac:dyDescent="0.3">
      <c r="A372" s="1">
        <v>2015</v>
      </c>
      <c r="B372" s="1">
        <v>493</v>
      </c>
      <c r="C372" s="1">
        <v>1</v>
      </c>
      <c r="D372" s="1" t="s">
        <v>61</v>
      </c>
      <c r="E372" s="1" t="s">
        <v>587</v>
      </c>
      <c r="F372" s="1" t="s">
        <v>726</v>
      </c>
      <c r="G372" s="1" t="s">
        <v>102</v>
      </c>
      <c r="H372" s="1" t="s">
        <v>103</v>
      </c>
      <c r="I372" s="1" t="s">
        <v>34</v>
      </c>
      <c r="J372" s="1">
        <v>16</v>
      </c>
      <c r="K372" s="1" t="s">
        <v>64</v>
      </c>
      <c r="L372" s="1" t="s">
        <v>34</v>
      </c>
      <c r="M372" s="1" t="s">
        <v>64</v>
      </c>
      <c r="N372" s="1" t="s">
        <v>63</v>
      </c>
      <c r="O372" s="1" t="s">
        <v>152</v>
      </c>
      <c r="P372" s="1">
        <v>5</v>
      </c>
      <c r="Q372" s="1">
        <f t="shared" si="6"/>
        <v>0</v>
      </c>
      <c r="R372" s="1" t="s">
        <v>173</v>
      </c>
    </row>
    <row r="373" spans="1:18" s="1" customFormat="1" x14ac:dyDescent="0.3">
      <c r="A373" s="1">
        <v>2015</v>
      </c>
      <c r="B373" s="1">
        <v>494</v>
      </c>
      <c r="C373" s="1">
        <v>1</v>
      </c>
      <c r="D373" s="1" t="s">
        <v>61</v>
      </c>
      <c r="E373" s="1" t="s">
        <v>333</v>
      </c>
      <c r="F373" s="1" t="s">
        <v>727</v>
      </c>
      <c r="G373" s="1" t="s">
        <v>86</v>
      </c>
      <c r="H373" s="1" t="s">
        <v>87</v>
      </c>
      <c r="I373" s="1" t="s">
        <v>44</v>
      </c>
      <c r="J373" s="1">
        <v>5</v>
      </c>
      <c r="K373" s="1" t="s">
        <v>144</v>
      </c>
      <c r="L373" s="1" t="s">
        <v>34</v>
      </c>
      <c r="M373" s="1" t="s">
        <v>87</v>
      </c>
      <c r="N373" s="1" t="s">
        <v>245</v>
      </c>
      <c r="O373" s="1" t="s">
        <v>246</v>
      </c>
      <c r="P373" s="1">
        <v>121</v>
      </c>
      <c r="Q373" s="1">
        <f t="shared" si="6"/>
        <v>0</v>
      </c>
      <c r="R373" s="1" t="s">
        <v>56</v>
      </c>
    </row>
    <row r="374" spans="1:18" s="1" customFormat="1" x14ac:dyDescent="0.3">
      <c r="A374" s="1">
        <v>2015</v>
      </c>
      <c r="B374" s="1">
        <v>496</v>
      </c>
      <c r="C374" s="1">
        <v>1</v>
      </c>
      <c r="D374" s="1" t="s">
        <v>61</v>
      </c>
      <c r="E374" s="1" t="s">
        <v>311</v>
      </c>
      <c r="F374" s="1" t="s">
        <v>729</v>
      </c>
      <c r="G374" s="1" t="s">
        <v>137</v>
      </c>
      <c r="H374" s="1" t="s">
        <v>138</v>
      </c>
      <c r="I374" s="1" t="s">
        <v>44</v>
      </c>
      <c r="J374" s="1">
        <v>4</v>
      </c>
      <c r="K374" s="1" t="s">
        <v>128</v>
      </c>
      <c r="L374" s="1" t="s">
        <v>44</v>
      </c>
      <c r="M374" s="1" t="s">
        <v>138</v>
      </c>
      <c r="N374" s="1" t="s">
        <v>137</v>
      </c>
      <c r="O374" s="1" t="s">
        <v>139</v>
      </c>
      <c r="P374" s="1">
        <v>16</v>
      </c>
      <c r="Q374" s="1">
        <f t="shared" si="6"/>
        <v>0</v>
      </c>
      <c r="R374" s="1" t="s">
        <v>56</v>
      </c>
    </row>
    <row r="375" spans="1:18" s="1" customFormat="1" x14ac:dyDescent="0.3">
      <c r="A375" s="1">
        <v>2015</v>
      </c>
      <c r="B375" s="1">
        <v>497</v>
      </c>
      <c r="C375" s="1">
        <v>1</v>
      </c>
      <c r="D375" s="1" t="s">
        <v>61</v>
      </c>
      <c r="E375" s="1" t="s">
        <v>312</v>
      </c>
      <c r="F375" s="1" t="s">
        <v>730</v>
      </c>
      <c r="G375" s="1" t="s">
        <v>137</v>
      </c>
      <c r="H375" s="1" t="s">
        <v>138</v>
      </c>
      <c r="I375" s="1" t="s">
        <v>44</v>
      </c>
      <c r="J375" s="1">
        <v>4</v>
      </c>
      <c r="K375" s="1" t="s">
        <v>128</v>
      </c>
      <c r="L375" s="1" t="s">
        <v>44</v>
      </c>
      <c r="M375" s="1" t="s">
        <v>138</v>
      </c>
      <c r="N375" s="1" t="s">
        <v>137</v>
      </c>
      <c r="O375" s="1" t="s">
        <v>139</v>
      </c>
      <c r="P375" s="1">
        <v>16</v>
      </c>
      <c r="Q375" s="1">
        <f t="shared" si="6"/>
        <v>0</v>
      </c>
      <c r="R375" s="1" t="s">
        <v>56</v>
      </c>
    </row>
    <row r="376" spans="1:18" s="1" customFormat="1" x14ac:dyDescent="0.3">
      <c r="A376" s="1">
        <v>2015</v>
      </c>
      <c r="B376" s="1">
        <v>499</v>
      </c>
      <c r="C376" s="1">
        <v>2</v>
      </c>
      <c r="D376" s="1" t="s">
        <v>61</v>
      </c>
      <c r="E376" s="1" t="s">
        <v>141</v>
      </c>
      <c r="F376" s="1" t="s">
        <v>731</v>
      </c>
      <c r="G376" s="1" t="s">
        <v>137</v>
      </c>
      <c r="H376" s="1" t="s">
        <v>138</v>
      </c>
      <c r="I376" s="1" t="s">
        <v>44</v>
      </c>
      <c r="J376" s="1">
        <v>11</v>
      </c>
      <c r="K376" s="1" t="s">
        <v>43</v>
      </c>
      <c r="L376" s="1" t="s">
        <v>44</v>
      </c>
      <c r="M376" s="1" t="s">
        <v>138</v>
      </c>
      <c r="N376" s="1" t="s">
        <v>137</v>
      </c>
      <c r="O376" s="1" t="s">
        <v>139</v>
      </c>
      <c r="P376" s="1">
        <v>16</v>
      </c>
      <c r="Q376" s="1">
        <f t="shared" si="6"/>
        <v>0</v>
      </c>
      <c r="R376" s="1" t="s">
        <v>56</v>
      </c>
    </row>
    <row r="377" spans="1:18" s="1" customFormat="1" x14ac:dyDescent="0.3">
      <c r="A377" s="1">
        <v>2015</v>
      </c>
      <c r="B377" s="1">
        <v>503</v>
      </c>
      <c r="C377" s="1">
        <v>1</v>
      </c>
      <c r="D377" s="1" t="s">
        <v>61</v>
      </c>
      <c r="E377" s="1" t="s">
        <v>494</v>
      </c>
      <c r="F377" s="1" t="s">
        <v>734</v>
      </c>
      <c r="G377" s="1" t="s">
        <v>137</v>
      </c>
      <c r="H377" s="1" t="s">
        <v>138</v>
      </c>
      <c r="I377" s="1" t="s">
        <v>44</v>
      </c>
      <c r="J377" s="1">
        <v>16</v>
      </c>
      <c r="K377" s="1" t="s">
        <v>132</v>
      </c>
      <c r="L377" s="1" t="s">
        <v>44</v>
      </c>
      <c r="M377" s="1" t="s">
        <v>132</v>
      </c>
      <c r="N377" s="1" t="s">
        <v>131</v>
      </c>
      <c r="O377" s="1" t="s">
        <v>133</v>
      </c>
      <c r="P377" s="1">
        <v>0</v>
      </c>
      <c r="Q377" s="1">
        <f t="shared" si="6"/>
        <v>0</v>
      </c>
      <c r="R377" s="1" t="s">
        <v>173</v>
      </c>
    </row>
    <row r="378" spans="1:18" s="1" customFormat="1" x14ac:dyDescent="0.3">
      <c r="A378" s="1">
        <v>2015</v>
      </c>
      <c r="B378" s="1">
        <v>504</v>
      </c>
      <c r="C378" s="1">
        <v>1</v>
      </c>
      <c r="D378" s="1" t="s">
        <v>61</v>
      </c>
      <c r="E378" s="1" t="s">
        <v>462</v>
      </c>
      <c r="F378" s="1" t="s">
        <v>735</v>
      </c>
      <c r="G378" s="1" t="s">
        <v>196</v>
      </c>
      <c r="H378" s="1" t="s">
        <v>195</v>
      </c>
      <c r="I378" s="1" t="s">
        <v>34</v>
      </c>
      <c r="J378" s="1">
        <v>11</v>
      </c>
      <c r="K378" s="1" t="s">
        <v>54</v>
      </c>
      <c r="L378" s="1" t="s">
        <v>34</v>
      </c>
      <c r="M378" s="1" t="s">
        <v>195</v>
      </c>
      <c r="N378" s="1" t="s">
        <v>196</v>
      </c>
      <c r="O378" s="1" t="s">
        <v>197</v>
      </c>
      <c r="P378" s="1">
        <v>303</v>
      </c>
      <c r="Q378" s="1">
        <f t="shared" si="6"/>
        <v>1</v>
      </c>
      <c r="R378" s="1" t="s">
        <v>56</v>
      </c>
    </row>
    <row r="379" spans="1:18" s="1" customFormat="1" x14ac:dyDescent="0.3">
      <c r="A379" s="1">
        <v>2015</v>
      </c>
      <c r="B379" s="1">
        <v>506</v>
      </c>
      <c r="C379" s="1">
        <v>1</v>
      </c>
      <c r="D379" s="1" t="s">
        <v>61</v>
      </c>
      <c r="E379" s="1" t="s">
        <v>444</v>
      </c>
      <c r="F379" s="1" t="s">
        <v>579</v>
      </c>
      <c r="G379" s="1" t="s">
        <v>127</v>
      </c>
      <c r="H379" s="1" t="s">
        <v>128</v>
      </c>
      <c r="I379" s="1" t="s">
        <v>44</v>
      </c>
      <c r="J379" s="1">
        <v>10</v>
      </c>
      <c r="K379" s="1" t="s">
        <v>172</v>
      </c>
      <c r="L379" s="1" t="s">
        <v>44</v>
      </c>
      <c r="M379" s="1" t="s">
        <v>172</v>
      </c>
      <c r="N379" s="1" t="s">
        <v>171</v>
      </c>
      <c r="O379" s="1" t="s">
        <v>199</v>
      </c>
      <c r="P379" s="1">
        <v>221</v>
      </c>
      <c r="Q379" s="1">
        <f t="shared" si="6"/>
        <v>1</v>
      </c>
      <c r="R379" s="1" t="s">
        <v>173</v>
      </c>
    </row>
    <row r="380" spans="1:18" s="1" customFormat="1" x14ac:dyDescent="0.3">
      <c r="A380" s="1">
        <v>2015</v>
      </c>
      <c r="B380" s="1">
        <v>507</v>
      </c>
      <c r="C380" s="1">
        <v>1</v>
      </c>
      <c r="D380" s="1" t="s">
        <v>61</v>
      </c>
      <c r="E380" s="1" t="s">
        <v>374</v>
      </c>
      <c r="F380" s="1" t="s">
        <v>736</v>
      </c>
      <c r="G380" s="1" t="s">
        <v>86</v>
      </c>
      <c r="H380" s="1" t="s">
        <v>87</v>
      </c>
      <c r="I380" s="1" t="s">
        <v>44</v>
      </c>
      <c r="J380" s="1">
        <v>7</v>
      </c>
      <c r="K380" s="1" t="s">
        <v>195</v>
      </c>
      <c r="L380" s="1" t="s">
        <v>34</v>
      </c>
      <c r="M380" s="1" t="s">
        <v>87</v>
      </c>
      <c r="N380" s="1" t="s">
        <v>245</v>
      </c>
      <c r="O380" s="1" t="s">
        <v>246</v>
      </c>
      <c r="P380" s="1">
        <v>121</v>
      </c>
      <c r="Q380" s="1">
        <f t="shared" si="6"/>
        <v>0</v>
      </c>
      <c r="R380" s="1" t="s">
        <v>56</v>
      </c>
    </row>
    <row r="381" spans="1:18" s="1" customFormat="1" x14ac:dyDescent="0.3">
      <c r="A381" s="1">
        <v>2015</v>
      </c>
      <c r="B381" s="1">
        <v>508</v>
      </c>
      <c r="C381" s="1">
        <v>1</v>
      </c>
      <c r="D381" s="1" t="s">
        <v>61</v>
      </c>
      <c r="E381" s="1" t="s">
        <v>552</v>
      </c>
      <c r="F381" s="1" t="s">
        <v>737</v>
      </c>
      <c r="G381" s="1" t="s">
        <v>248</v>
      </c>
      <c r="H381" s="1" t="s">
        <v>212</v>
      </c>
      <c r="I381" s="1" t="s">
        <v>44</v>
      </c>
      <c r="J381" s="1">
        <v>14</v>
      </c>
      <c r="K381" s="1" t="s">
        <v>128</v>
      </c>
      <c r="L381" s="1" t="s">
        <v>44</v>
      </c>
      <c r="M381" s="1" t="s">
        <v>128</v>
      </c>
      <c r="N381" s="1" t="s">
        <v>127</v>
      </c>
      <c r="O381" s="1" t="s">
        <v>129</v>
      </c>
      <c r="P381" s="1">
        <v>177</v>
      </c>
      <c r="Q381" s="1">
        <f t="shared" si="6"/>
        <v>0</v>
      </c>
      <c r="R381" s="1" t="s">
        <v>173</v>
      </c>
    </row>
    <row r="382" spans="1:18" s="1" customFormat="1" x14ac:dyDescent="0.3">
      <c r="A382" s="1">
        <v>2015</v>
      </c>
      <c r="B382" s="1">
        <v>509</v>
      </c>
      <c r="C382" s="1">
        <v>1</v>
      </c>
      <c r="D382" s="1" t="s">
        <v>61</v>
      </c>
      <c r="E382" s="1" t="s">
        <v>529</v>
      </c>
      <c r="F382" s="1" t="s">
        <v>738</v>
      </c>
      <c r="G382" s="1" t="s">
        <v>171</v>
      </c>
      <c r="H382" s="1" t="s">
        <v>172</v>
      </c>
      <c r="I382" s="1" t="s">
        <v>44</v>
      </c>
      <c r="J382" s="1">
        <v>13</v>
      </c>
      <c r="K382" s="1" t="s">
        <v>54</v>
      </c>
      <c r="L382" s="1" t="s">
        <v>34</v>
      </c>
      <c r="M382" s="1" t="s">
        <v>172</v>
      </c>
      <c r="N382" s="1" t="s">
        <v>171</v>
      </c>
      <c r="O382" s="1" t="s">
        <v>199</v>
      </c>
      <c r="P382" s="1">
        <v>221</v>
      </c>
      <c r="Q382" s="1">
        <f t="shared" si="6"/>
        <v>1</v>
      </c>
      <c r="R382" s="1" t="s">
        <v>56</v>
      </c>
    </row>
    <row r="383" spans="1:18" s="1" customFormat="1" x14ac:dyDescent="0.3">
      <c r="A383" s="1">
        <v>2015</v>
      </c>
      <c r="B383" s="1">
        <v>510</v>
      </c>
      <c r="C383" s="1">
        <v>1</v>
      </c>
      <c r="D383" s="1" t="s">
        <v>61</v>
      </c>
      <c r="E383" s="1" t="s">
        <v>530</v>
      </c>
      <c r="F383" s="1" t="s">
        <v>738</v>
      </c>
      <c r="G383" s="1" t="s">
        <v>108</v>
      </c>
      <c r="H383" s="1" t="s">
        <v>109</v>
      </c>
      <c r="I383" s="1" t="s">
        <v>44</v>
      </c>
      <c r="J383" s="1">
        <v>13</v>
      </c>
      <c r="K383" s="1" t="s">
        <v>195</v>
      </c>
      <c r="L383" s="1" t="s">
        <v>34</v>
      </c>
      <c r="M383" s="1" t="s">
        <v>109</v>
      </c>
      <c r="N383" s="1" t="s">
        <v>108</v>
      </c>
      <c r="O383" s="1" t="s">
        <v>149</v>
      </c>
      <c r="P383" s="1">
        <v>11</v>
      </c>
      <c r="Q383" s="1">
        <f t="shared" si="6"/>
        <v>0</v>
      </c>
      <c r="R383" s="1" t="s">
        <v>56</v>
      </c>
    </row>
    <row r="384" spans="1:18" s="1" customFormat="1" x14ac:dyDescent="0.3">
      <c r="A384" s="1">
        <v>2015</v>
      </c>
      <c r="B384" s="1">
        <v>511</v>
      </c>
      <c r="C384" s="1">
        <v>1</v>
      </c>
      <c r="D384" s="1" t="s">
        <v>61</v>
      </c>
      <c r="E384" s="1" t="s">
        <v>375</v>
      </c>
      <c r="F384" s="1" t="s">
        <v>708</v>
      </c>
      <c r="G384" s="1" t="s">
        <v>127</v>
      </c>
      <c r="H384" s="1" t="s">
        <v>128</v>
      </c>
      <c r="I384" s="1" t="s">
        <v>44</v>
      </c>
      <c r="J384" s="1">
        <v>12</v>
      </c>
      <c r="K384" s="1" t="s">
        <v>33</v>
      </c>
      <c r="L384" s="1" t="s">
        <v>34</v>
      </c>
      <c r="M384" s="1" t="s">
        <v>128</v>
      </c>
      <c r="N384" s="1" t="s">
        <v>127</v>
      </c>
      <c r="O384" s="1" t="s">
        <v>129</v>
      </c>
      <c r="P384" s="1">
        <v>177</v>
      </c>
      <c r="Q384" s="1">
        <f t="shared" si="6"/>
        <v>0</v>
      </c>
      <c r="R384" s="1" t="s">
        <v>56</v>
      </c>
    </row>
    <row r="385" spans="1:18" s="1" customFormat="1" x14ac:dyDescent="0.3">
      <c r="A385" s="1">
        <v>2015</v>
      </c>
      <c r="B385" s="1">
        <v>512</v>
      </c>
      <c r="C385" s="1">
        <v>1</v>
      </c>
      <c r="D385" s="1" t="s">
        <v>61</v>
      </c>
      <c r="E385" s="1" t="s">
        <v>553</v>
      </c>
      <c r="F385" s="1" t="s">
        <v>739</v>
      </c>
      <c r="G385" s="1" t="s">
        <v>67</v>
      </c>
      <c r="H385" s="1" t="s">
        <v>68</v>
      </c>
      <c r="I385" s="1" t="s">
        <v>34</v>
      </c>
      <c r="J385" s="1">
        <v>14</v>
      </c>
      <c r="K385" s="1" t="s">
        <v>167</v>
      </c>
      <c r="L385" s="1" t="s">
        <v>44</v>
      </c>
      <c r="M385" s="1" t="s">
        <v>68</v>
      </c>
      <c r="N385" s="1" t="s">
        <v>69</v>
      </c>
      <c r="O385" s="1" t="s">
        <v>70</v>
      </c>
      <c r="P385" s="1">
        <v>326</v>
      </c>
      <c r="Q385" s="1">
        <f t="shared" si="6"/>
        <v>1</v>
      </c>
      <c r="R385" s="1" t="s">
        <v>56</v>
      </c>
    </row>
    <row r="386" spans="1:18" s="1" customFormat="1" x14ac:dyDescent="0.3">
      <c r="A386" s="1">
        <v>2015</v>
      </c>
      <c r="B386" s="1">
        <v>514</v>
      </c>
      <c r="C386" s="1">
        <v>1</v>
      </c>
      <c r="D386" s="1" t="s">
        <v>61</v>
      </c>
      <c r="E386" s="1" t="s">
        <v>178</v>
      </c>
      <c r="F386" s="1" t="s">
        <v>741</v>
      </c>
      <c r="G386" s="1" t="s">
        <v>143</v>
      </c>
      <c r="H386" s="1" t="s">
        <v>144</v>
      </c>
      <c r="I386" s="1" t="s">
        <v>34</v>
      </c>
      <c r="J386" s="1">
        <v>1</v>
      </c>
      <c r="K386" s="1" t="s">
        <v>54</v>
      </c>
      <c r="L386" s="1" t="s">
        <v>34</v>
      </c>
      <c r="M386" s="1" t="s">
        <v>144</v>
      </c>
      <c r="N386" s="1" t="s">
        <v>145</v>
      </c>
      <c r="O386" s="1" t="s">
        <v>146</v>
      </c>
      <c r="P386" s="1">
        <v>232</v>
      </c>
      <c r="Q386" s="1">
        <f t="shared" si="6"/>
        <v>1</v>
      </c>
      <c r="R386" s="1" t="s">
        <v>56</v>
      </c>
    </row>
    <row r="387" spans="1:18" s="1" customFormat="1" x14ac:dyDescent="0.3">
      <c r="A387" s="1">
        <v>2015</v>
      </c>
      <c r="B387" s="1">
        <v>515</v>
      </c>
      <c r="C387" s="1">
        <v>2</v>
      </c>
      <c r="D387" s="1" t="s">
        <v>61</v>
      </c>
      <c r="E387" s="1" t="s">
        <v>136</v>
      </c>
      <c r="F387" s="1" t="s">
        <v>742</v>
      </c>
      <c r="G387" s="1" t="s">
        <v>137</v>
      </c>
      <c r="H387" s="1" t="s">
        <v>138</v>
      </c>
      <c r="I387" s="1" t="s">
        <v>44</v>
      </c>
      <c r="J387" s="1">
        <v>2</v>
      </c>
      <c r="K387" s="1" t="s">
        <v>48</v>
      </c>
      <c r="L387" s="1" t="s">
        <v>34</v>
      </c>
      <c r="M387" s="1" t="s">
        <v>48</v>
      </c>
      <c r="N387" s="1" t="s">
        <v>47</v>
      </c>
      <c r="O387" s="1" t="s">
        <v>120</v>
      </c>
      <c r="P387" s="1">
        <v>153</v>
      </c>
      <c r="Q387" s="1">
        <f t="shared" si="6"/>
        <v>0</v>
      </c>
      <c r="R387" s="1" t="s">
        <v>173</v>
      </c>
    </row>
    <row r="388" spans="1:18" s="1" customFormat="1" x14ac:dyDescent="0.3">
      <c r="A388" s="1">
        <v>2015</v>
      </c>
      <c r="B388" s="1">
        <v>518</v>
      </c>
      <c r="C388" s="1">
        <v>1</v>
      </c>
      <c r="D388" s="1" t="s">
        <v>61</v>
      </c>
      <c r="E388" s="1" t="s">
        <v>334</v>
      </c>
      <c r="F388" s="1" t="s">
        <v>744</v>
      </c>
      <c r="G388" s="1" t="s">
        <v>127</v>
      </c>
      <c r="H388" s="1" t="s">
        <v>128</v>
      </c>
      <c r="I388" s="1" t="s">
        <v>44</v>
      </c>
      <c r="J388" s="1">
        <v>5</v>
      </c>
      <c r="K388" s="1" t="s">
        <v>33</v>
      </c>
      <c r="L388" s="1" t="s">
        <v>34</v>
      </c>
      <c r="M388" s="1" t="s">
        <v>33</v>
      </c>
      <c r="N388" s="1" t="s">
        <v>32</v>
      </c>
      <c r="O388" s="1" t="s">
        <v>201</v>
      </c>
      <c r="P388" s="1">
        <v>3</v>
      </c>
      <c r="Q388" s="1">
        <f t="shared" si="6"/>
        <v>0</v>
      </c>
      <c r="R388" s="1" t="s">
        <v>173</v>
      </c>
    </row>
    <row r="389" spans="1:18" s="1" customFormat="1" x14ac:dyDescent="0.3">
      <c r="A389" s="1">
        <v>2015</v>
      </c>
      <c r="B389" s="1">
        <v>519</v>
      </c>
      <c r="C389" s="1">
        <v>2</v>
      </c>
      <c r="D389" s="1" t="s">
        <v>61</v>
      </c>
      <c r="E389" s="1" t="s">
        <v>334</v>
      </c>
      <c r="F389" s="1" t="s">
        <v>744</v>
      </c>
      <c r="G389" s="1" t="s">
        <v>127</v>
      </c>
      <c r="H389" s="1" t="s">
        <v>128</v>
      </c>
      <c r="I389" s="1" t="s">
        <v>44</v>
      </c>
      <c r="J389" s="1">
        <v>8</v>
      </c>
      <c r="K389" s="1" t="s">
        <v>68</v>
      </c>
      <c r="L389" s="1" t="s">
        <v>34</v>
      </c>
      <c r="M389" s="1" t="s">
        <v>128</v>
      </c>
      <c r="N389" s="1" t="s">
        <v>127</v>
      </c>
      <c r="O389" s="1" t="s">
        <v>129</v>
      </c>
      <c r="P389" s="1">
        <v>177</v>
      </c>
      <c r="Q389" s="1">
        <f t="shared" si="6"/>
        <v>0</v>
      </c>
      <c r="R389" s="1" t="s">
        <v>56</v>
      </c>
    </row>
    <row r="390" spans="1:18" s="1" customFormat="1" x14ac:dyDescent="0.3">
      <c r="A390" s="1">
        <v>2015</v>
      </c>
      <c r="B390" s="1">
        <v>521</v>
      </c>
      <c r="C390" s="1">
        <v>1</v>
      </c>
      <c r="D390" s="1" t="s">
        <v>61</v>
      </c>
      <c r="E390" s="1" t="s">
        <v>400</v>
      </c>
      <c r="F390" s="1" t="s">
        <v>746</v>
      </c>
      <c r="G390" s="1" t="s">
        <v>127</v>
      </c>
      <c r="H390" s="1" t="s">
        <v>128</v>
      </c>
      <c r="I390" s="1" t="s">
        <v>44</v>
      </c>
      <c r="J390" s="1">
        <v>8</v>
      </c>
      <c r="K390" s="1" t="s">
        <v>68</v>
      </c>
      <c r="L390" s="1" t="s">
        <v>34</v>
      </c>
      <c r="M390" s="1" t="s">
        <v>128</v>
      </c>
      <c r="N390" s="1" t="s">
        <v>127</v>
      </c>
      <c r="O390" s="1" t="s">
        <v>129</v>
      </c>
      <c r="P390" s="1">
        <v>177</v>
      </c>
      <c r="Q390" s="1">
        <f t="shared" si="6"/>
        <v>0</v>
      </c>
      <c r="R390" s="1" t="s">
        <v>56</v>
      </c>
    </row>
    <row r="391" spans="1:18" s="1" customFormat="1" x14ac:dyDescent="0.3">
      <c r="A391" s="1">
        <v>2015</v>
      </c>
      <c r="B391" s="1">
        <v>522</v>
      </c>
      <c r="C391" s="1">
        <v>1</v>
      </c>
      <c r="D391" s="1" t="s">
        <v>61</v>
      </c>
      <c r="E391" s="1" t="s">
        <v>376</v>
      </c>
      <c r="F391" s="1" t="s">
        <v>750</v>
      </c>
      <c r="G391" s="1" t="s">
        <v>127</v>
      </c>
      <c r="H391" s="1" t="s">
        <v>128</v>
      </c>
      <c r="I391" s="1" t="s">
        <v>44</v>
      </c>
      <c r="J391" s="1">
        <v>7</v>
      </c>
      <c r="K391" s="1" t="s">
        <v>103</v>
      </c>
      <c r="L391" s="1" t="s">
        <v>34</v>
      </c>
      <c r="M391" s="1" t="s">
        <v>103</v>
      </c>
      <c r="N391" s="1" t="s">
        <v>255</v>
      </c>
      <c r="O391" s="1" t="s">
        <v>256</v>
      </c>
      <c r="P391" s="1">
        <v>142</v>
      </c>
      <c r="Q391" s="1">
        <f t="shared" si="6"/>
        <v>0</v>
      </c>
      <c r="R391" s="1" t="s">
        <v>173</v>
      </c>
    </row>
    <row r="392" spans="1:18" s="1" customFormat="1" x14ac:dyDescent="0.3">
      <c r="A392" s="1">
        <v>2015</v>
      </c>
      <c r="B392" s="1">
        <v>523</v>
      </c>
      <c r="C392" s="1">
        <v>2</v>
      </c>
      <c r="D392" s="1" t="s">
        <v>61</v>
      </c>
      <c r="E392" s="1" t="s">
        <v>376</v>
      </c>
      <c r="F392" s="1" t="s">
        <v>750</v>
      </c>
      <c r="G392" s="1" t="s">
        <v>127</v>
      </c>
      <c r="H392" s="1" t="s">
        <v>128</v>
      </c>
      <c r="I392" s="1" t="s">
        <v>44</v>
      </c>
      <c r="J392" s="1">
        <v>10</v>
      </c>
      <c r="K392" s="1" t="s">
        <v>172</v>
      </c>
      <c r="L392" s="1" t="s">
        <v>44</v>
      </c>
      <c r="M392" s="1" t="s">
        <v>172</v>
      </c>
      <c r="N392" s="1" t="s">
        <v>171</v>
      </c>
      <c r="O392" s="1" t="s">
        <v>199</v>
      </c>
      <c r="P392" s="1">
        <v>221</v>
      </c>
      <c r="Q392" s="1">
        <f t="shared" si="6"/>
        <v>1</v>
      </c>
      <c r="R392" s="1" t="s">
        <v>173</v>
      </c>
    </row>
    <row r="393" spans="1:18" s="1" customFormat="1" x14ac:dyDescent="0.3">
      <c r="A393" s="1">
        <v>2015</v>
      </c>
      <c r="B393" s="1">
        <v>524</v>
      </c>
      <c r="C393" s="1">
        <v>1</v>
      </c>
      <c r="D393" s="1" t="s">
        <v>61</v>
      </c>
      <c r="E393" s="1" t="s">
        <v>424</v>
      </c>
      <c r="F393" s="1" t="s">
        <v>747</v>
      </c>
      <c r="G393" s="1" t="s">
        <v>89</v>
      </c>
      <c r="H393" s="1" t="s">
        <v>90</v>
      </c>
      <c r="I393" s="1" t="s">
        <v>44</v>
      </c>
      <c r="J393" s="1">
        <v>9</v>
      </c>
      <c r="K393" s="1" t="s">
        <v>72</v>
      </c>
      <c r="L393" s="1" t="s">
        <v>34</v>
      </c>
      <c r="M393" s="1" t="s">
        <v>72</v>
      </c>
      <c r="N393" s="1" t="s">
        <v>73</v>
      </c>
      <c r="O393" s="1" t="s">
        <v>74</v>
      </c>
      <c r="P393" s="1">
        <v>221</v>
      </c>
      <c r="Q393" s="1">
        <f t="shared" si="6"/>
        <v>1</v>
      </c>
      <c r="R393" s="1" t="s">
        <v>173</v>
      </c>
    </row>
    <row r="394" spans="1:18" s="1" customFormat="1" x14ac:dyDescent="0.3">
      <c r="A394" s="1">
        <v>2015</v>
      </c>
      <c r="B394" s="1">
        <v>525</v>
      </c>
      <c r="C394" s="1">
        <v>1</v>
      </c>
      <c r="D394" s="1" t="s">
        <v>61</v>
      </c>
      <c r="E394" s="1" t="s">
        <v>355</v>
      </c>
      <c r="F394" s="1" t="s">
        <v>748</v>
      </c>
      <c r="G394" s="1" t="s">
        <v>143</v>
      </c>
      <c r="H394" s="1" t="s">
        <v>144</v>
      </c>
      <c r="I394" s="1" t="s">
        <v>34</v>
      </c>
      <c r="J394" s="1">
        <v>6</v>
      </c>
      <c r="K394" s="1" t="s">
        <v>48</v>
      </c>
      <c r="L394" s="1" t="s">
        <v>34</v>
      </c>
      <c r="M394" s="1" t="s">
        <v>144</v>
      </c>
      <c r="N394" s="1" t="s">
        <v>145</v>
      </c>
      <c r="O394" s="1" t="s">
        <v>146</v>
      </c>
      <c r="P394" s="1">
        <v>232</v>
      </c>
      <c r="Q394" s="1">
        <f t="shared" ref="Q394:Q425" si="7">IF(P394&lt;196.3,0,1)</f>
        <v>1</v>
      </c>
      <c r="R394" s="1" t="s">
        <v>56</v>
      </c>
    </row>
    <row r="395" spans="1:18" s="1" customFormat="1" x14ac:dyDescent="0.3">
      <c r="A395" s="1">
        <v>2015</v>
      </c>
      <c r="B395" s="1">
        <v>526</v>
      </c>
      <c r="C395" s="1">
        <v>1</v>
      </c>
      <c r="D395" s="1" t="s">
        <v>61</v>
      </c>
      <c r="E395" s="1" t="s">
        <v>314</v>
      </c>
      <c r="F395" s="1" t="s">
        <v>689</v>
      </c>
      <c r="G395" s="1" t="s">
        <v>77</v>
      </c>
      <c r="H395" s="1" t="s">
        <v>78</v>
      </c>
      <c r="I395" s="1" t="s">
        <v>44</v>
      </c>
      <c r="J395" s="1">
        <v>16</v>
      </c>
      <c r="K395" s="1" t="s">
        <v>251</v>
      </c>
      <c r="L395" s="1" t="s">
        <v>34</v>
      </c>
      <c r="M395" s="1" t="s">
        <v>78</v>
      </c>
      <c r="N395" s="1" t="s">
        <v>77</v>
      </c>
      <c r="O395" s="1" t="s">
        <v>79</v>
      </c>
      <c r="P395" s="1">
        <v>1</v>
      </c>
      <c r="Q395" s="1">
        <f t="shared" si="7"/>
        <v>0</v>
      </c>
      <c r="R395" s="1" t="s">
        <v>56</v>
      </c>
    </row>
    <row r="396" spans="1:18" s="1" customFormat="1" x14ac:dyDescent="0.3">
      <c r="A396" s="1">
        <v>2015</v>
      </c>
      <c r="B396" s="1">
        <v>527</v>
      </c>
      <c r="C396" s="1">
        <v>1</v>
      </c>
      <c r="D396" s="1" t="s">
        <v>61</v>
      </c>
      <c r="E396" s="1" t="s">
        <v>207</v>
      </c>
      <c r="F396" s="1" t="s">
        <v>751</v>
      </c>
      <c r="G396" s="1" t="s">
        <v>94</v>
      </c>
      <c r="H396" s="1" t="s">
        <v>95</v>
      </c>
      <c r="I396" s="1" t="s">
        <v>44</v>
      </c>
      <c r="J396" s="1">
        <v>2</v>
      </c>
      <c r="K396" s="1" t="s">
        <v>72</v>
      </c>
      <c r="L396" s="1" t="s">
        <v>34</v>
      </c>
      <c r="M396" s="1" t="s">
        <v>72</v>
      </c>
      <c r="N396" s="1" t="s">
        <v>73</v>
      </c>
      <c r="O396" s="1" t="s">
        <v>74</v>
      </c>
      <c r="P396" s="1">
        <v>221</v>
      </c>
      <c r="Q396" s="1">
        <f t="shared" si="7"/>
        <v>1</v>
      </c>
      <c r="R396" s="1" t="s">
        <v>173</v>
      </c>
    </row>
    <row r="397" spans="1:18" s="1" customFormat="1" x14ac:dyDescent="0.3">
      <c r="A397" s="1">
        <v>2015</v>
      </c>
      <c r="B397" s="1">
        <v>528</v>
      </c>
      <c r="C397" s="1">
        <v>1</v>
      </c>
      <c r="D397" s="1" t="s">
        <v>61</v>
      </c>
      <c r="E397" s="1" t="s">
        <v>315</v>
      </c>
      <c r="F397" s="1" t="s">
        <v>752</v>
      </c>
      <c r="G397" s="1" t="s">
        <v>98</v>
      </c>
      <c r="H397" s="1" t="s">
        <v>216</v>
      </c>
      <c r="I397" s="1" t="s">
        <v>44</v>
      </c>
      <c r="J397" s="1">
        <v>4</v>
      </c>
      <c r="K397" s="1" t="s">
        <v>144</v>
      </c>
      <c r="L397" s="1" t="s">
        <v>34</v>
      </c>
      <c r="M397" s="1" t="s">
        <v>144</v>
      </c>
      <c r="N397" s="1" t="s">
        <v>145</v>
      </c>
      <c r="O397" s="1" t="s">
        <v>146</v>
      </c>
      <c r="P397" s="1">
        <v>232</v>
      </c>
      <c r="Q397" s="1">
        <f t="shared" si="7"/>
        <v>1</v>
      </c>
      <c r="R397" s="1" t="s">
        <v>173</v>
      </c>
    </row>
    <row r="398" spans="1:18" s="1" customFormat="1" x14ac:dyDescent="0.3">
      <c r="A398" s="1">
        <v>2015</v>
      </c>
      <c r="B398" s="1">
        <v>529</v>
      </c>
      <c r="C398" s="1">
        <v>1</v>
      </c>
      <c r="D398" s="1" t="s">
        <v>61</v>
      </c>
      <c r="E398" s="1" t="s">
        <v>448</v>
      </c>
      <c r="F398" s="1" t="s">
        <v>746</v>
      </c>
      <c r="G398" s="1" t="s">
        <v>94</v>
      </c>
      <c r="H398" s="1" t="s">
        <v>95</v>
      </c>
      <c r="I398" s="1" t="s">
        <v>44</v>
      </c>
      <c r="J398" s="1">
        <v>10</v>
      </c>
      <c r="K398" s="1" t="s">
        <v>48</v>
      </c>
      <c r="L398" s="1" t="s">
        <v>34</v>
      </c>
      <c r="M398" s="1" t="s">
        <v>48</v>
      </c>
      <c r="N398" s="1" t="s">
        <v>47</v>
      </c>
      <c r="O398" s="1" t="s">
        <v>120</v>
      </c>
      <c r="P398" s="1">
        <v>153</v>
      </c>
      <c r="Q398" s="1">
        <f t="shared" si="7"/>
        <v>0</v>
      </c>
      <c r="R398" s="1" t="s">
        <v>173</v>
      </c>
    </row>
    <row r="399" spans="1:18" s="1" customFormat="1" x14ac:dyDescent="0.3">
      <c r="A399" s="1">
        <v>2015</v>
      </c>
      <c r="B399" s="1">
        <v>530</v>
      </c>
      <c r="C399" s="1">
        <v>2</v>
      </c>
      <c r="D399" s="1" t="s">
        <v>61</v>
      </c>
      <c r="E399" s="1" t="s">
        <v>448</v>
      </c>
      <c r="F399" s="1" t="s">
        <v>746</v>
      </c>
      <c r="G399" s="1" t="s">
        <v>94</v>
      </c>
      <c r="H399" s="1" t="s">
        <v>95</v>
      </c>
      <c r="I399" s="1" t="s">
        <v>44</v>
      </c>
      <c r="J399" s="1">
        <v>14</v>
      </c>
      <c r="K399" s="1" t="s">
        <v>82</v>
      </c>
      <c r="L399" s="1" t="s">
        <v>44</v>
      </c>
      <c r="M399" s="1" t="s">
        <v>95</v>
      </c>
      <c r="N399" s="1" t="s">
        <v>94</v>
      </c>
      <c r="O399" s="1" t="s">
        <v>176</v>
      </c>
      <c r="P399" s="1">
        <v>15</v>
      </c>
      <c r="Q399" s="1">
        <f t="shared" si="7"/>
        <v>0</v>
      </c>
      <c r="R399" s="1" t="s">
        <v>56</v>
      </c>
    </row>
    <row r="400" spans="1:18" s="1" customFormat="1" x14ac:dyDescent="0.3">
      <c r="A400" s="1">
        <v>2015</v>
      </c>
      <c r="B400" s="1">
        <v>531</v>
      </c>
      <c r="C400" s="1">
        <v>1</v>
      </c>
      <c r="D400" s="1" t="s">
        <v>61</v>
      </c>
      <c r="E400" s="1" t="s">
        <v>499</v>
      </c>
      <c r="F400" s="1" t="s">
        <v>689</v>
      </c>
      <c r="G400" s="1" t="s">
        <v>154</v>
      </c>
      <c r="H400" s="1" t="s">
        <v>155</v>
      </c>
      <c r="I400" s="1" t="s">
        <v>34</v>
      </c>
      <c r="J400" s="1">
        <v>12</v>
      </c>
      <c r="K400" s="1" t="s">
        <v>116</v>
      </c>
      <c r="L400" s="1" t="s">
        <v>34</v>
      </c>
      <c r="M400" s="1" t="s">
        <v>116</v>
      </c>
      <c r="N400" s="1" t="s">
        <v>115</v>
      </c>
      <c r="O400" s="1" t="s">
        <v>118</v>
      </c>
      <c r="P400" s="1">
        <v>184</v>
      </c>
      <c r="Q400" s="1">
        <f t="shared" si="7"/>
        <v>0</v>
      </c>
      <c r="R400" s="1" t="s">
        <v>173</v>
      </c>
    </row>
    <row r="401" spans="1:20" s="1" customFormat="1" x14ac:dyDescent="0.3">
      <c r="A401" s="1">
        <v>2015</v>
      </c>
      <c r="B401" s="1">
        <v>532</v>
      </c>
      <c r="C401" s="1">
        <v>1</v>
      </c>
      <c r="D401" s="1" t="s">
        <v>61</v>
      </c>
      <c r="E401" s="1" t="s">
        <v>500</v>
      </c>
      <c r="F401" s="1" t="s">
        <v>215</v>
      </c>
      <c r="G401" s="1" t="s">
        <v>250</v>
      </c>
      <c r="H401" s="1" t="s">
        <v>251</v>
      </c>
      <c r="I401" s="1" t="s">
        <v>34</v>
      </c>
      <c r="J401" s="1">
        <v>12</v>
      </c>
      <c r="K401" s="1" t="s">
        <v>138</v>
      </c>
      <c r="L401" s="1" t="s">
        <v>44</v>
      </c>
      <c r="M401" s="1" t="s">
        <v>251</v>
      </c>
      <c r="N401" s="1" t="s">
        <v>250</v>
      </c>
      <c r="O401" s="1" t="s">
        <v>260</v>
      </c>
      <c r="P401" s="1">
        <v>2</v>
      </c>
      <c r="Q401" s="1">
        <f t="shared" si="7"/>
        <v>0</v>
      </c>
      <c r="R401" s="1" t="s">
        <v>56</v>
      </c>
    </row>
    <row r="402" spans="1:20" s="1" customFormat="1" x14ac:dyDescent="0.3">
      <c r="A402" s="1">
        <v>2015</v>
      </c>
      <c r="B402" s="1">
        <v>533</v>
      </c>
      <c r="C402" s="1">
        <v>1</v>
      </c>
      <c r="D402" s="1" t="s">
        <v>61</v>
      </c>
      <c r="E402" s="1" t="s">
        <v>356</v>
      </c>
      <c r="F402" s="1" t="s">
        <v>715</v>
      </c>
      <c r="G402" s="1" t="s">
        <v>67</v>
      </c>
      <c r="H402" s="1" t="s">
        <v>68</v>
      </c>
      <c r="I402" s="1" t="s">
        <v>34</v>
      </c>
      <c r="J402" s="1">
        <v>10</v>
      </c>
      <c r="K402" s="1" t="s">
        <v>64</v>
      </c>
      <c r="L402" s="1" t="s">
        <v>34</v>
      </c>
      <c r="M402" s="1" t="s">
        <v>64</v>
      </c>
      <c r="N402" s="1" t="s">
        <v>63</v>
      </c>
      <c r="O402" s="1" t="s">
        <v>152</v>
      </c>
      <c r="P402" s="1">
        <v>5</v>
      </c>
      <c r="Q402" s="1">
        <f t="shared" si="7"/>
        <v>0</v>
      </c>
      <c r="R402" s="1" t="s">
        <v>173</v>
      </c>
    </row>
    <row r="403" spans="1:20" s="1" customFormat="1" x14ac:dyDescent="0.3">
      <c r="A403" s="1">
        <v>2015</v>
      </c>
      <c r="B403" s="1">
        <v>534</v>
      </c>
      <c r="C403" s="1">
        <v>1</v>
      </c>
      <c r="D403" s="1" t="s">
        <v>61</v>
      </c>
      <c r="E403" s="1" t="s">
        <v>254</v>
      </c>
      <c r="F403" s="1" t="s">
        <v>753</v>
      </c>
      <c r="G403" s="1" t="s">
        <v>161</v>
      </c>
      <c r="H403" s="1" t="s">
        <v>162</v>
      </c>
      <c r="I403" s="1" t="s">
        <v>34</v>
      </c>
      <c r="J403" s="1">
        <v>1</v>
      </c>
      <c r="K403" s="1" t="s">
        <v>33</v>
      </c>
      <c r="L403" s="1" t="s">
        <v>34</v>
      </c>
      <c r="M403" s="1" t="s">
        <v>162</v>
      </c>
      <c r="N403" s="1" t="s">
        <v>161</v>
      </c>
      <c r="O403" s="1" t="s">
        <v>163</v>
      </c>
      <c r="P403" s="1">
        <v>1582</v>
      </c>
      <c r="Q403" s="1">
        <f t="shared" si="7"/>
        <v>1</v>
      </c>
      <c r="R403" s="1" t="s">
        <v>56</v>
      </c>
    </row>
    <row r="404" spans="1:20" s="1" customFormat="1" x14ac:dyDescent="0.3">
      <c r="A404" s="1">
        <v>2015</v>
      </c>
      <c r="B404" s="1">
        <v>537</v>
      </c>
      <c r="C404" s="1">
        <v>2</v>
      </c>
      <c r="D404" s="1" t="s">
        <v>61</v>
      </c>
      <c r="E404" s="1" t="s">
        <v>231</v>
      </c>
      <c r="F404" s="1" t="s">
        <v>757</v>
      </c>
      <c r="G404" s="1" t="s">
        <v>102</v>
      </c>
      <c r="H404" s="1" t="s">
        <v>103</v>
      </c>
      <c r="I404" s="1" t="s">
        <v>34</v>
      </c>
      <c r="J404" s="1">
        <v>13</v>
      </c>
      <c r="K404" s="1" t="s">
        <v>68</v>
      </c>
      <c r="L404" s="1" t="s">
        <v>34</v>
      </c>
      <c r="M404" s="1" t="s">
        <v>103</v>
      </c>
      <c r="N404" s="1" t="s">
        <v>255</v>
      </c>
      <c r="O404" s="1" t="s">
        <v>256</v>
      </c>
      <c r="P404" s="1">
        <v>142</v>
      </c>
      <c r="Q404" s="1">
        <f t="shared" si="7"/>
        <v>0</v>
      </c>
      <c r="R404" s="1" t="s">
        <v>56</v>
      </c>
    </row>
    <row r="405" spans="1:20" s="1" customFormat="1" x14ac:dyDescent="0.3">
      <c r="A405" s="1">
        <v>2015</v>
      </c>
      <c r="B405" s="1">
        <v>538</v>
      </c>
      <c r="C405" s="1">
        <v>1</v>
      </c>
      <c r="D405" s="1" t="s">
        <v>61</v>
      </c>
      <c r="E405" s="1" t="s">
        <v>231</v>
      </c>
      <c r="F405" s="1" t="s">
        <v>756</v>
      </c>
      <c r="G405" s="1" t="s">
        <v>77</v>
      </c>
      <c r="H405" s="1" t="s">
        <v>78</v>
      </c>
      <c r="I405" s="1" t="s">
        <v>44</v>
      </c>
      <c r="J405" s="1">
        <v>12</v>
      </c>
      <c r="K405" s="1" t="s">
        <v>95</v>
      </c>
      <c r="L405" s="1" t="s">
        <v>44</v>
      </c>
      <c r="M405" s="1" t="s">
        <v>95</v>
      </c>
      <c r="N405" s="1" t="s">
        <v>94</v>
      </c>
      <c r="O405" s="1" t="s">
        <v>176</v>
      </c>
      <c r="P405" s="1">
        <v>15</v>
      </c>
      <c r="Q405" s="1">
        <f t="shared" si="7"/>
        <v>0</v>
      </c>
      <c r="R405" s="1" t="s">
        <v>173</v>
      </c>
    </row>
    <row r="406" spans="1:20" s="1" customFormat="1" x14ac:dyDescent="0.3">
      <c r="A406" s="1">
        <v>2015</v>
      </c>
      <c r="B406" s="1">
        <v>539</v>
      </c>
      <c r="C406" s="1">
        <v>1</v>
      </c>
      <c r="D406" s="1" t="s">
        <v>61</v>
      </c>
      <c r="E406" s="1" t="s">
        <v>231</v>
      </c>
      <c r="F406" s="1" t="s">
        <v>755</v>
      </c>
      <c r="G406" s="1" t="s">
        <v>154</v>
      </c>
      <c r="H406" s="1" t="s">
        <v>155</v>
      </c>
      <c r="I406" s="1" t="s">
        <v>34</v>
      </c>
      <c r="J406" s="1">
        <v>9</v>
      </c>
      <c r="K406" s="1" t="s">
        <v>184</v>
      </c>
      <c r="L406" s="1" t="s">
        <v>44</v>
      </c>
      <c r="M406" s="1" t="s">
        <v>184</v>
      </c>
      <c r="N406" s="1" t="s">
        <v>185</v>
      </c>
      <c r="O406" s="1" t="s">
        <v>186</v>
      </c>
      <c r="P406" s="1">
        <v>174</v>
      </c>
      <c r="Q406" s="1">
        <f t="shared" si="7"/>
        <v>0</v>
      </c>
      <c r="R406" s="1" t="s">
        <v>173</v>
      </c>
    </row>
    <row r="407" spans="1:20" s="1" customFormat="1" x14ac:dyDescent="0.3">
      <c r="A407" s="1">
        <v>2015</v>
      </c>
      <c r="B407" s="1">
        <v>541</v>
      </c>
      <c r="C407" s="1">
        <v>1</v>
      </c>
      <c r="D407" s="1" t="s">
        <v>61</v>
      </c>
      <c r="E407" s="1" t="s">
        <v>834</v>
      </c>
      <c r="F407" s="1" t="s">
        <v>759</v>
      </c>
      <c r="G407" s="1" t="s">
        <v>166</v>
      </c>
      <c r="H407" s="1" t="s">
        <v>167</v>
      </c>
      <c r="I407" s="1" t="s">
        <v>44</v>
      </c>
      <c r="J407" s="1">
        <v>10</v>
      </c>
      <c r="K407" s="1" t="s">
        <v>132</v>
      </c>
      <c r="L407" s="1" t="s">
        <v>44</v>
      </c>
      <c r="M407" s="1" t="s">
        <v>132</v>
      </c>
      <c r="N407" s="1" t="s">
        <v>131</v>
      </c>
      <c r="O407" s="1" t="s">
        <v>133</v>
      </c>
      <c r="P407" s="1">
        <v>0</v>
      </c>
      <c r="Q407" s="1">
        <f t="shared" si="7"/>
        <v>0</v>
      </c>
      <c r="R407" s="1" t="s">
        <v>173</v>
      </c>
    </row>
    <row r="408" spans="1:20" s="1" customFormat="1" x14ac:dyDescent="0.3">
      <c r="A408" s="1">
        <v>2015</v>
      </c>
      <c r="B408" s="1">
        <v>542</v>
      </c>
      <c r="C408" s="1">
        <v>1</v>
      </c>
      <c r="D408" s="1" t="s">
        <v>61</v>
      </c>
      <c r="E408" s="1" t="s">
        <v>834</v>
      </c>
      <c r="F408" s="1" t="s">
        <v>760</v>
      </c>
      <c r="G408" s="1" t="s">
        <v>102</v>
      </c>
      <c r="H408" s="1" t="s">
        <v>103</v>
      </c>
      <c r="I408" s="1" t="s">
        <v>34</v>
      </c>
      <c r="J408" s="1">
        <v>1</v>
      </c>
      <c r="K408" s="1" t="s">
        <v>64</v>
      </c>
      <c r="L408" s="1" t="s">
        <v>34</v>
      </c>
      <c r="M408" s="1" t="s">
        <v>103</v>
      </c>
      <c r="N408" s="1" t="s">
        <v>255</v>
      </c>
      <c r="O408" s="1" t="s">
        <v>256</v>
      </c>
      <c r="P408" s="1">
        <v>142</v>
      </c>
      <c r="Q408" s="1">
        <f t="shared" si="7"/>
        <v>0</v>
      </c>
      <c r="R408" s="1" t="s">
        <v>56</v>
      </c>
    </row>
    <row r="409" spans="1:20" s="1" customFormat="1" x14ac:dyDescent="0.3">
      <c r="A409" s="1">
        <v>2015</v>
      </c>
      <c r="B409" s="1">
        <v>544</v>
      </c>
      <c r="C409" s="1">
        <v>1</v>
      </c>
      <c r="D409" s="1" t="s">
        <v>61</v>
      </c>
      <c r="E409" s="1" t="s">
        <v>467</v>
      </c>
      <c r="F409" s="1" t="s">
        <v>747</v>
      </c>
      <c r="G409" s="1" t="s">
        <v>102</v>
      </c>
      <c r="H409" s="1" t="s">
        <v>103</v>
      </c>
      <c r="I409" s="1" t="s">
        <v>34</v>
      </c>
      <c r="J409" s="1">
        <v>11</v>
      </c>
      <c r="K409" s="1" t="s">
        <v>33</v>
      </c>
      <c r="L409" s="1" t="s">
        <v>34</v>
      </c>
      <c r="M409" s="1" t="s">
        <v>33</v>
      </c>
      <c r="N409" s="1" t="s">
        <v>32</v>
      </c>
      <c r="O409" s="1" t="s">
        <v>201</v>
      </c>
      <c r="P409" s="1">
        <v>3</v>
      </c>
      <c r="Q409" s="1">
        <f t="shared" si="7"/>
        <v>0</v>
      </c>
      <c r="R409" s="1" t="s">
        <v>173</v>
      </c>
    </row>
    <row r="410" spans="1:20" s="1" customFormat="1" x14ac:dyDescent="0.3">
      <c r="A410" s="1">
        <v>2015</v>
      </c>
      <c r="B410" s="1">
        <v>545</v>
      </c>
      <c r="C410" s="1">
        <v>1</v>
      </c>
      <c r="D410" s="1" t="s">
        <v>61</v>
      </c>
      <c r="E410" s="1" t="s">
        <v>534</v>
      </c>
      <c r="F410" s="1" t="s">
        <v>761</v>
      </c>
      <c r="G410" s="1" t="s">
        <v>102</v>
      </c>
      <c r="H410" s="1" t="s">
        <v>103</v>
      </c>
      <c r="I410" s="1" t="s">
        <v>34</v>
      </c>
      <c r="J410" s="1">
        <v>13</v>
      </c>
      <c r="K410" s="1" t="s">
        <v>68</v>
      </c>
      <c r="L410" s="1" t="s">
        <v>34</v>
      </c>
      <c r="M410" s="1" t="s">
        <v>103</v>
      </c>
      <c r="N410" s="1" t="s">
        <v>255</v>
      </c>
      <c r="O410" s="1" t="s">
        <v>256</v>
      </c>
      <c r="P410" s="1">
        <v>142</v>
      </c>
      <c r="Q410" s="1">
        <f t="shared" si="7"/>
        <v>0</v>
      </c>
      <c r="R410" s="1" t="s">
        <v>56</v>
      </c>
    </row>
    <row r="411" spans="1:20" s="1" customFormat="1" x14ac:dyDescent="0.3">
      <c r="A411" s="1">
        <v>2015</v>
      </c>
      <c r="B411" s="1">
        <v>547</v>
      </c>
      <c r="C411" s="1">
        <v>1</v>
      </c>
      <c r="D411" s="1" t="s">
        <v>61</v>
      </c>
      <c r="E411" s="1" t="s">
        <v>316</v>
      </c>
      <c r="F411" s="1" t="s">
        <v>763</v>
      </c>
      <c r="G411" s="1" t="s">
        <v>71</v>
      </c>
      <c r="H411" s="1" t="s">
        <v>72</v>
      </c>
      <c r="I411" s="1" t="s">
        <v>34</v>
      </c>
      <c r="J411" s="1">
        <v>4</v>
      </c>
      <c r="K411" s="1" t="s">
        <v>109</v>
      </c>
      <c r="L411" s="1" t="s">
        <v>44</v>
      </c>
      <c r="M411" s="1" t="s">
        <v>109</v>
      </c>
      <c r="N411" s="1" t="s">
        <v>108</v>
      </c>
      <c r="O411" s="1" t="s">
        <v>149</v>
      </c>
      <c r="P411" s="1">
        <v>11</v>
      </c>
      <c r="Q411" s="1">
        <f t="shared" si="7"/>
        <v>0</v>
      </c>
      <c r="R411" s="1" t="s">
        <v>173</v>
      </c>
      <c r="S411" s="1" t="s">
        <v>1026</v>
      </c>
      <c r="T411" s="7" t="s">
        <v>317</v>
      </c>
    </row>
    <row r="412" spans="1:20" s="1" customFormat="1" x14ac:dyDescent="0.3">
      <c r="A412" s="1">
        <v>2015</v>
      </c>
      <c r="B412" s="1">
        <v>548</v>
      </c>
      <c r="C412" s="1">
        <v>1</v>
      </c>
      <c r="D412" s="1" t="s">
        <v>61</v>
      </c>
      <c r="E412" s="1" t="s">
        <v>259</v>
      </c>
      <c r="F412" s="1" t="s">
        <v>764</v>
      </c>
      <c r="G412" s="1" t="s">
        <v>71</v>
      </c>
      <c r="H412" s="1" t="s">
        <v>72</v>
      </c>
      <c r="I412" s="1" t="s">
        <v>34</v>
      </c>
      <c r="J412" s="1">
        <v>1</v>
      </c>
      <c r="K412" s="1" t="s">
        <v>251</v>
      </c>
      <c r="L412" s="1" t="s">
        <v>34</v>
      </c>
      <c r="M412" s="1" t="s">
        <v>251</v>
      </c>
      <c r="N412" s="1" t="s">
        <v>250</v>
      </c>
      <c r="O412" s="1" t="s">
        <v>260</v>
      </c>
      <c r="P412" s="1">
        <v>2</v>
      </c>
      <c r="Q412" s="1">
        <f t="shared" si="7"/>
        <v>0</v>
      </c>
      <c r="R412" s="1" t="s">
        <v>173</v>
      </c>
    </row>
    <row r="413" spans="1:20" s="1" customFormat="1" x14ac:dyDescent="0.3">
      <c r="A413" s="1">
        <v>2015</v>
      </c>
      <c r="B413" s="1">
        <v>550</v>
      </c>
      <c r="C413" s="1">
        <v>1</v>
      </c>
      <c r="D413" s="1" t="s">
        <v>61</v>
      </c>
      <c r="E413" s="1" t="s">
        <v>449</v>
      </c>
      <c r="F413" s="1" t="s">
        <v>766</v>
      </c>
      <c r="G413" s="1" t="s">
        <v>115</v>
      </c>
      <c r="H413" s="1" t="s">
        <v>116</v>
      </c>
      <c r="I413" s="1" t="s">
        <v>34</v>
      </c>
      <c r="J413" s="1">
        <v>10</v>
      </c>
      <c r="K413" s="1" t="s">
        <v>90</v>
      </c>
      <c r="L413" s="1" t="s">
        <v>44</v>
      </c>
      <c r="M413" s="1" t="s">
        <v>90</v>
      </c>
      <c r="N413" s="1" t="s">
        <v>89</v>
      </c>
      <c r="O413" s="1" t="s">
        <v>232</v>
      </c>
      <c r="P413" s="1">
        <v>192</v>
      </c>
      <c r="Q413" s="1">
        <f t="shared" si="7"/>
        <v>0</v>
      </c>
      <c r="R413" s="1" t="s">
        <v>173</v>
      </c>
    </row>
    <row r="414" spans="1:20" s="1" customFormat="1" x14ac:dyDescent="0.3">
      <c r="A414" s="1">
        <v>2015</v>
      </c>
      <c r="B414" s="1">
        <v>551</v>
      </c>
      <c r="C414" s="1">
        <v>1</v>
      </c>
      <c r="D414" s="1" t="s">
        <v>61</v>
      </c>
      <c r="E414" s="1" t="s">
        <v>318</v>
      </c>
      <c r="F414" s="1" t="s">
        <v>767</v>
      </c>
      <c r="G414" s="1" t="s">
        <v>183</v>
      </c>
      <c r="H414" s="1" t="s">
        <v>184</v>
      </c>
      <c r="I414" s="1" t="s">
        <v>44</v>
      </c>
      <c r="J414" s="1">
        <v>4</v>
      </c>
      <c r="K414" s="1" t="s">
        <v>78</v>
      </c>
      <c r="L414" s="1" t="s">
        <v>44</v>
      </c>
      <c r="M414" s="1" t="s">
        <v>78</v>
      </c>
      <c r="N414" s="1" t="s">
        <v>77</v>
      </c>
      <c r="O414" s="1" t="s">
        <v>79</v>
      </c>
      <c r="P414" s="1">
        <v>1</v>
      </c>
      <c r="Q414" s="1">
        <f t="shared" si="7"/>
        <v>0</v>
      </c>
      <c r="R414" s="1" t="s">
        <v>173</v>
      </c>
    </row>
    <row r="415" spans="1:20" s="1" customFormat="1" x14ac:dyDescent="0.3">
      <c r="A415" s="1">
        <v>2015</v>
      </c>
      <c r="B415" s="1">
        <v>552</v>
      </c>
      <c r="C415" s="1">
        <v>2</v>
      </c>
      <c r="D415" s="1" t="s">
        <v>61</v>
      </c>
      <c r="E415" s="1" t="s">
        <v>318</v>
      </c>
      <c r="F415" s="1" t="s">
        <v>767</v>
      </c>
      <c r="G415" s="1" t="s">
        <v>183</v>
      </c>
      <c r="H415" s="1" t="s">
        <v>184</v>
      </c>
      <c r="I415" s="1" t="s">
        <v>44</v>
      </c>
      <c r="J415" s="1">
        <v>9</v>
      </c>
      <c r="K415" s="1" t="s">
        <v>155</v>
      </c>
      <c r="L415" s="1" t="s">
        <v>34</v>
      </c>
      <c r="M415" s="1" t="s">
        <v>184</v>
      </c>
      <c r="N415" s="1" t="s">
        <v>185</v>
      </c>
      <c r="O415" s="1" t="s">
        <v>186</v>
      </c>
      <c r="P415" s="1">
        <v>174</v>
      </c>
      <c r="Q415" s="1">
        <f t="shared" si="7"/>
        <v>0</v>
      </c>
      <c r="R415" s="1" t="s">
        <v>56</v>
      </c>
    </row>
    <row r="416" spans="1:20" s="1" customFormat="1" x14ac:dyDescent="0.3">
      <c r="A416" s="1">
        <v>2015</v>
      </c>
      <c r="B416" s="1">
        <v>553</v>
      </c>
      <c r="C416" s="1">
        <v>1</v>
      </c>
      <c r="D416" s="1" t="s">
        <v>61</v>
      </c>
      <c r="E416" s="1" t="s">
        <v>591</v>
      </c>
      <c r="F416" s="1" t="s">
        <v>579</v>
      </c>
      <c r="G416" s="1" t="s">
        <v>86</v>
      </c>
      <c r="H416" s="1" t="s">
        <v>87</v>
      </c>
      <c r="I416" s="1" t="s">
        <v>44</v>
      </c>
      <c r="J416" s="1">
        <v>16</v>
      </c>
      <c r="K416" s="1" t="s">
        <v>95</v>
      </c>
      <c r="L416" s="1" t="s">
        <v>44</v>
      </c>
      <c r="M416" s="1" t="s">
        <v>87</v>
      </c>
      <c r="N416" s="1" t="s">
        <v>245</v>
      </c>
      <c r="O416" s="1" t="s">
        <v>246</v>
      </c>
      <c r="P416" s="1">
        <v>121</v>
      </c>
      <c r="Q416" s="1">
        <f t="shared" si="7"/>
        <v>0</v>
      </c>
      <c r="R416" s="1" t="s">
        <v>56</v>
      </c>
    </row>
    <row r="417" spans="1:19" s="1" customFormat="1" x14ac:dyDescent="0.3">
      <c r="A417" s="1">
        <v>2015</v>
      </c>
      <c r="B417" s="1">
        <v>554</v>
      </c>
      <c r="C417" s="1">
        <v>1</v>
      </c>
      <c r="D417" s="1" t="s">
        <v>61</v>
      </c>
      <c r="E417" s="1" t="s">
        <v>469</v>
      </c>
      <c r="F417" s="1" t="s">
        <v>767</v>
      </c>
      <c r="G417" s="1" t="s">
        <v>137</v>
      </c>
      <c r="H417" s="1" t="s">
        <v>138</v>
      </c>
      <c r="I417" s="1" t="s">
        <v>44</v>
      </c>
      <c r="J417" s="1">
        <v>11</v>
      </c>
      <c r="K417" s="1" t="s">
        <v>43</v>
      </c>
      <c r="L417" s="1" t="s">
        <v>44</v>
      </c>
      <c r="M417" s="1" t="s">
        <v>138</v>
      </c>
      <c r="N417" s="1" t="s">
        <v>137</v>
      </c>
      <c r="O417" s="1" t="s">
        <v>139</v>
      </c>
      <c r="P417" s="1">
        <v>16</v>
      </c>
      <c r="Q417" s="1">
        <f t="shared" si="7"/>
        <v>0</v>
      </c>
      <c r="R417" s="1" t="s">
        <v>56</v>
      </c>
    </row>
    <row r="418" spans="1:19" s="1" customFormat="1" x14ac:dyDescent="0.3">
      <c r="A418" s="1">
        <v>2015</v>
      </c>
      <c r="B418" s="1">
        <v>555</v>
      </c>
      <c r="C418" s="1">
        <v>1</v>
      </c>
      <c r="D418" s="1" t="s">
        <v>61</v>
      </c>
      <c r="E418" s="1" t="s">
        <v>320</v>
      </c>
      <c r="F418" s="1" t="s">
        <v>756</v>
      </c>
      <c r="G418" s="1" t="s">
        <v>250</v>
      </c>
      <c r="H418" s="1" t="s">
        <v>251</v>
      </c>
      <c r="I418" s="1" t="s">
        <v>34</v>
      </c>
      <c r="J418" s="1">
        <v>4</v>
      </c>
      <c r="K418" s="1" t="s">
        <v>54</v>
      </c>
      <c r="L418" s="1" t="s">
        <v>34</v>
      </c>
      <c r="M418" s="1" t="s">
        <v>54</v>
      </c>
      <c r="N418" s="1" t="s">
        <v>53</v>
      </c>
      <c r="O418" s="1" t="s">
        <v>55</v>
      </c>
      <c r="P418" s="1">
        <v>216</v>
      </c>
      <c r="Q418" s="1">
        <f t="shared" si="7"/>
        <v>1</v>
      </c>
      <c r="R418" s="1" t="s">
        <v>173</v>
      </c>
      <c r="S418" s="1" t="s">
        <v>321</v>
      </c>
    </row>
    <row r="419" spans="1:19" s="1" customFormat="1" x14ac:dyDescent="0.3">
      <c r="A419" s="1">
        <v>2015</v>
      </c>
      <c r="B419" s="1">
        <v>556</v>
      </c>
      <c r="C419" s="1">
        <v>1</v>
      </c>
      <c r="D419" s="1" t="s">
        <v>61</v>
      </c>
      <c r="E419" s="1" t="s">
        <v>573</v>
      </c>
      <c r="F419" s="1" t="s">
        <v>724</v>
      </c>
      <c r="G419" s="1" t="s">
        <v>71</v>
      </c>
      <c r="H419" s="1" t="s">
        <v>72</v>
      </c>
      <c r="I419" s="1" t="s">
        <v>34</v>
      </c>
      <c r="J419" s="1">
        <v>15</v>
      </c>
      <c r="K419" s="1" t="s">
        <v>216</v>
      </c>
      <c r="L419" s="1" t="s">
        <v>44</v>
      </c>
      <c r="M419" s="1" t="s">
        <v>216</v>
      </c>
      <c r="N419" s="1" t="s">
        <v>209</v>
      </c>
      <c r="O419" s="1" t="s">
        <v>210</v>
      </c>
      <c r="P419" s="1">
        <v>2</v>
      </c>
      <c r="Q419" s="1">
        <f t="shared" si="7"/>
        <v>0</v>
      </c>
      <c r="R419" s="1" t="s">
        <v>173</v>
      </c>
    </row>
    <row r="420" spans="1:19" s="1" customFormat="1" x14ac:dyDescent="0.3">
      <c r="A420" s="1">
        <v>2015</v>
      </c>
      <c r="B420" s="1">
        <v>557</v>
      </c>
      <c r="C420" s="1">
        <v>1</v>
      </c>
      <c r="D420" s="1" t="s">
        <v>61</v>
      </c>
      <c r="E420" s="1" t="s">
        <v>536</v>
      </c>
      <c r="F420" s="1" t="s">
        <v>768</v>
      </c>
      <c r="G420" s="1" t="s">
        <v>248</v>
      </c>
      <c r="H420" s="1" t="s">
        <v>212</v>
      </c>
      <c r="I420" s="1" t="s">
        <v>44</v>
      </c>
      <c r="J420" s="1">
        <v>13</v>
      </c>
      <c r="K420" s="1" t="s">
        <v>220</v>
      </c>
      <c r="L420" s="1" t="s">
        <v>34</v>
      </c>
      <c r="M420" s="1" t="s">
        <v>220</v>
      </c>
      <c r="N420" s="1" t="s">
        <v>219</v>
      </c>
      <c r="O420" s="1" t="s">
        <v>258</v>
      </c>
      <c r="P420" s="1">
        <v>184</v>
      </c>
      <c r="Q420" s="1">
        <f t="shared" si="7"/>
        <v>0</v>
      </c>
      <c r="R420" s="1" t="s">
        <v>173</v>
      </c>
    </row>
    <row r="421" spans="1:19" s="1" customFormat="1" x14ac:dyDescent="0.3">
      <c r="A421" s="1">
        <v>2015</v>
      </c>
      <c r="B421" s="1">
        <v>558</v>
      </c>
      <c r="C421" s="1">
        <v>1</v>
      </c>
      <c r="D421" s="1" t="s">
        <v>61</v>
      </c>
      <c r="E421" s="1" t="s">
        <v>358</v>
      </c>
      <c r="F421" s="1" t="s">
        <v>762</v>
      </c>
      <c r="G421" s="1" t="s">
        <v>42</v>
      </c>
      <c r="H421" s="1" t="s">
        <v>43</v>
      </c>
      <c r="I421" s="1" t="s">
        <v>44</v>
      </c>
      <c r="J421" s="1">
        <v>6</v>
      </c>
      <c r="K421" s="1" t="s">
        <v>167</v>
      </c>
      <c r="L421" s="1" t="s">
        <v>44</v>
      </c>
      <c r="M421" s="1" t="s">
        <v>167</v>
      </c>
      <c r="N421" s="1" t="s">
        <v>168</v>
      </c>
      <c r="O421" s="1" t="s">
        <v>169</v>
      </c>
      <c r="P421" s="1">
        <v>257</v>
      </c>
      <c r="Q421" s="1">
        <f t="shared" si="7"/>
        <v>1</v>
      </c>
      <c r="R421" s="1" t="s">
        <v>173</v>
      </c>
    </row>
    <row r="422" spans="1:19" s="1" customFormat="1" x14ac:dyDescent="0.3">
      <c r="A422" s="1">
        <v>2015</v>
      </c>
      <c r="B422" s="1">
        <v>559</v>
      </c>
      <c r="C422" s="1">
        <v>1</v>
      </c>
      <c r="D422" s="1" t="s">
        <v>61</v>
      </c>
      <c r="E422" s="1" t="s">
        <v>592</v>
      </c>
      <c r="F422" s="1" t="s">
        <v>769</v>
      </c>
      <c r="G422" s="1" t="s">
        <v>127</v>
      </c>
      <c r="H422" s="1" t="s">
        <v>128</v>
      </c>
      <c r="I422" s="1" t="s">
        <v>44</v>
      </c>
      <c r="J422" s="1">
        <v>16</v>
      </c>
      <c r="K422" s="1" t="s">
        <v>43</v>
      </c>
      <c r="L422" s="1" t="s">
        <v>44</v>
      </c>
      <c r="M422" s="1" t="s">
        <v>43</v>
      </c>
      <c r="N422" s="1" t="s">
        <v>158</v>
      </c>
      <c r="O422" s="1" t="s">
        <v>159</v>
      </c>
      <c r="P422" s="1">
        <v>257</v>
      </c>
      <c r="Q422" s="1">
        <f t="shared" si="7"/>
        <v>1</v>
      </c>
      <c r="R422" s="1" t="s">
        <v>173</v>
      </c>
    </row>
    <row r="423" spans="1:19" s="1" customFormat="1" x14ac:dyDescent="0.3">
      <c r="A423" s="1">
        <v>2015</v>
      </c>
      <c r="B423" s="1">
        <v>561</v>
      </c>
      <c r="C423" s="1">
        <v>1</v>
      </c>
      <c r="D423" s="1" t="s">
        <v>61</v>
      </c>
      <c r="E423" s="1" t="s">
        <v>126</v>
      </c>
      <c r="F423" s="1" t="s">
        <v>721</v>
      </c>
      <c r="G423" s="1" t="s">
        <v>248</v>
      </c>
      <c r="H423" s="1" t="s">
        <v>212</v>
      </c>
      <c r="I423" s="1" t="s">
        <v>44</v>
      </c>
      <c r="J423" s="1">
        <v>15</v>
      </c>
      <c r="K423" s="1" t="s">
        <v>48</v>
      </c>
      <c r="L423" s="1" t="s">
        <v>34</v>
      </c>
      <c r="M423" s="1" t="s">
        <v>212</v>
      </c>
      <c r="N423" s="1" t="s">
        <v>213</v>
      </c>
      <c r="O423" s="1" t="s">
        <v>214</v>
      </c>
      <c r="P423" s="1">
        <v>4</v>
      </c>
      <c r="Q423" s="1">
        <f t="shared" si="7"/>
        <v>0</v>
      </c>
      <c r="R423" s="1" t="s">
        <v>56</v>
      </c>
    </row>
    <row r="424" spans="1:19" s="1" customFormat="1" x14ac:dyDescent="0.3">
      <c r="A424" s="1">
        <v>2015</v>
      </c>
      <c r="B424" s="1">
        <v>562</v>
      </c>
      <c r="C424" s="1">
        <v>1</v>
      </c>
      <c r="D424" s="1" t="s">
        <v>61</v>
      </c>
      <c r="E424" s="1" t="s">
        <v>335</v>
      </c>
      <c r="F424" s="1" t="s">
        <v>771</v>
      </c>
      <c r="G424" s="1" t="s">
        <v>154</v>
      </c>
      <c r="H424" s="1" t="s">
        <v>155</v>
      </c>
      <c r="I424" s="1" t="s">
        <v>34</v>
      </c>
      <c r="J424" s="1">
        <v>10</v>
      </c>
      <c r="K424" s="1" t="s">
        <v>83</v>
      </c>
      <c r="L424" s="1" t="s">
        <v>34</v>
      </c>
      <c r="M424" s="1" t="s">
        <v>155</v>
      </c>
      <c r="N424" s="1" t="s">
        <v>154</v>
      </c>
      <c r="O424" s="1" t="s">
        <v>156</v>
      </c>
      <c r="P424" s="1">
        <v>3</v>
      </c>
      <c r="Q424" s="1">
        <f t="shared" si="7"/>
        <v>0</v>
      </c>
      <c r="R424" s="1" t="s">
        <v>56</v>
      </c>
    </row>
    <row r="425" spans="1:19" s="1" customFormat="1" x14ac:dyDescent="0.3">
      <c r="A425" s="1">
        <v>2015</v>
      </c>
      <c r="B425" s="1">
        <v>563</v>
      </c>
      <c r="C425" s="1">
        <v>1</v>
      </c>
      <c r="D425" s="1" t="s">
        <v>61</v>
      </c>
      <c r="E425" s="1" t="s">
        <v>322</v>
      </c>
      <c r="F425" s="1" t="s">
        <v>772</v>
      </c>
      <c r="G425" s="1" t="s">
        <v>115</v>
      </c>
      <c r="H425" s="1" t="s">
        <v>116</v>
      </c>
      <c r="I425" s="1" t="s">
        <v>34</v>
      </c>
      <c r="J425" s="1">
        <v>7</v>
      </c>
      <c r="K425" s="1" t="s">
        <v>167</v>
      </c>
      <c r="L425" s="1" t="s">
        <v>44</v>
      </c>
      <c r="M425" s="1" t="s">
        <v>116</v>
      </c>
      <c r="N425" s="1" t="s">
        <v>115</v>
      </c>
      <c r="O425" s="1" t="s">
        <v>118</v>
      </c>
      <c r="P425" s="1">
        <v>184</v>
      </c>
      <c r="Q425" s="1">
        <f t="shared" si="7"/>
        <v>0</v>
      </c>
      <c r="R425" s="1" t="s">
        <v>56</v>
      </c>
    </row>
    <row r="426" spans="1:19" s="1" customFormat="1" x14ac:dyDescent="0.3">
      <c r="A426" s="1">
        <v>2015</v>
      </c>
      <c r="B426" s="1">
        <v>564</v>
      </c>
      <c r="C426" s="1">
        <v>1</v>
      </c>
      <c r="D426" s="1" t="s">
        <v>61</v>
      </c>
      <c r="E426" s="1" t="s">
        <v>263</v>
      </c>
      <c r="F426" s="1" t="s">
        <v>773</v>
      </c>
      <c r="G426" s="1" t="s">
        <v>98</v>
      </c>
      <c r="H426" s="1" t="s">
        <v>99</v>
      </c>
      <c r="I426" s="1" t="s">
        <v>44</v>
      </c>
      <c r="J426" s="1">
        <v>1</v>
      </c>
      <c r="K426" s="1" t="s">
        <v>128</v>
      </c>
      <c r="L426" s="1" t="s">
        <v>44</v>
      </c>
      <c r="M426" s="1" t="s">
        <v>99</v>
      </c>
      <c r="N426" s="1" t="s">
        <v>209</v>
      </c>
      <c r="O426" s="1" t="s">
        <v>210</v>
      </c>
      <c r="P426" s="1">
        <v>2</v>
      </c>
      <c r="Q426" s="1">
        <f t="shared" ref="Q426:Q457" si="8">IF(P426&lt;196.3,0,1)</f>
        <v>0</v>
      </c>
      <c r="R426" s="1" t="s">
        <v>56</v>
      </c>
    </row>
    <row r="427" spans="1:19" s="1" customFormat="1" x14ac:dyDescent="0.3">
      <c r="A427" s="1">
        <v>2015</v>
      </c>
      <c r="B427" s="1">
        <v>565</v>
      </c>
      <c r="C427" s="1">
        <v>1</v>
      </c>
      <c r="D427" s="1" t="s">
        <v>61</v>
      </c>
      <c r="E427" s="1" t="s">
        <v>558</v>
      </c>
      <c r="F427" s="1" t="s">
        <v>774</v>
      </c>
      <c r="G427" s="1" t="s">
        <v>122</v>
      </c>
      <c r="H427" s="1" t="s">
        <v>83</v>
      </c>
      <c r="I427" s="1" t="s">
        <v>34</v>
      </c>
      <c r="J427" s="1">
        <v>14</v>
      </c>
      <c r="K427" s="1" t="s">
        <v>216</v>
      </c>
      <c r="L427" s="1" t="s">
        <v>44</v>
      </c>
      <c r="M427" s="1" t="s">
        <v>83</v>
      </c>
      <c r="N427" s="1" t="s">
        <v>123</v>
      </c>
      <c r="O427" s="1" t="s">
        <v>124</v>
      </c>
      <c r="P427" s="1">
        <v>3</v>
      </c>
      <c r="Q427" s="1">
        <f t="shared" si="8"/>
        <v>0</v>
      </c>
      <c r="R427" s="1" t="s">
        <v>56</v>
      </c>
    </row>
    <row r="428" spans="1:19" s="1" customFormat="1" x14ac:dyDescent="0.3">
      <c r="A428" s="1">
        <v>2015</v>
      </c>
      <c r="B428" s="1">
        <v>566</v>
      </c>
      <c r="C428" s="1">
        <v>1</v>
      </c>
      <c r="D428" s="1" t="s">
        <v>61</v>
      </c>
      <c r="E428" s="1" t="s">
        <v>274</v>
      </c>
      <c r="F428" s="1" t="s">
        <v>775</v>
      </c>
      <c r="G428" s="1" t="s">
        <v>183</v>
      </c>
      <c r="H428" s="1" t="s">
        <v>184</v>
      </c>
      <c r="I428" s="1" t="s">
        <v>44</v>
      </c>
      <c r="J428" s="1">
        <v>14</v>
      </c>
      <c r="K428" s="1" t="s">
        <v>90</v>
      </c>
      <c r="L428" s="1" t="s">
        <v>44</v>
      </c>
      <c r="M428" s="1" t="s">
        <v>90</v>
      </c>
      <c r="N428" s="1" t="s">
        <v>89</v>
      </c>
      <c r="O428" s="1" t="s">
        <v>232</v>
      </c>
      <c r="P428" s="1">
        <v>192</v>
      </c>
      <c r="Q428" s="1">
        <f t="shared" si="8"/>
        <v>0</v>
      </c>
      <c r="R428" s="1" t="s">
        <v>173</v>
      </c>
    </row>
    <row r="429" spans="1:19" s="1" customFormat="1" x14ac:dyDescent="0.3">
      <c r="A429" s="1">
        <v>2015</v>
      </c>
      <c r="B429" s="1">
        <v>567</v>
      </c>
      <c r="C429" s="1">
        <v>1</v>
      </c>
      <c r="D429" s="1" t="s">
        <v>61</v>
      </c>
      <c r="E429" s="1" t="s">
        <v>450</v>
      </c>
      <c r="F429" s="1" t="s">
        <v>776</v>
      </c>
      <c r="G429" s="1" t="s">
        <v>219</v>
      </c>
      <c r="H429" s="1" t="s">
        <v>220</v>
      </c>
      <c r="I429" s="1" t="s">
        <v>34</v>
      </c>
      <c r="J429" s="1">
        <v>15</v>
      </c>
      <c r="K429" s="1" t="s">
        <v>167</v>
      </c>
      <c r="L429" s="1" t="s">
        <v>44</v>
      </c>
      <c r="M429" s="1" t="s">
        <v>167</v>
      </c>
      <c r="N429" s="1" t="s">
        <v>168</v>
      </c>
      <c r="O429" s="1" t="s">
        <v>169</v>
      </c>
      <c r="P429" s="1">
        <v>257</v>
      </c>
      <c r="Q429" s="1">
        <f t="shared" si="8"/>
        <v>1</v>
      </c>
      <c r="R429" s="1" t="s">
        <v>173</v>
      </c>
    </row>
    <row r="430" spans="1:19" s="1" customFormat="1" x14ac:dyDescent="0.3">
      <c r="A430" s="1">
        <v>2015</v>
      </c>
      <c r="B430" s="1">
        <v>568</v>
      </c>
      <c r="C430" s="1">
        <v>1</v>
      </c>
      <c r="D430" s="1" t="s">
        <v>61</v>
      </c>
      <c r="E430" s="1" t="s">
        <v>264</v>
      </c>
      <c r="F430" s="1" t="s">
        <v>689</v>
      </c>
      <c r="G430" s="1" t="s">
        <v>127</v>
      </c>
      <c r="H430" s="1" t="s">
        <v>128</v>
      </c>
      <c r="I430" s="1" t="s">
        <v>44</v>
      </c>
      <c r="J430" s="1">
        <v>1</v>
      </c>
      <c r="K430" s="1" t="s">
        <v>99</v>
      </c>
      <c r="L430" s="1" t="s">
        <v>44</v>
      </c>
      <c r="M430" s="1" t="s">
        <v>99</v>
      </c>
      <c r="N430" s="1" t="s">
        <v>209</v>
      </c>
      <c r="O430" s="1" t="s">
        <v>210</v>
      </c>
      <c r="P430" s="1">
        <v>2</v>
      </c>
      <c r="Q430" s="1">
        <f t="shared" si="8"/>
        <v>0</v>
      </c>
      <c r="R430" s="1" t="s">
        <v>173</v>
      </c>
    </row>
    <row r="431" spans="1:19" s="1" customFormat="1" x14ac:dyDescent="0.3">
      <c r="A431" s="1">
        <v>2015</v>
      </c>
      <c r="B431" s="1">
        <v>569</v>
      </c>
      <c r="C431" s="1">
        <v>1</v>
      </c>
      <c r="D431" s="1" t="s">
        <v>61</v>
      </c>
      <c r="E431" s="1" t="s">
        <v>377</v>
      </c>
      <c r="F431" s="1" t="s">
        <v>777</v>
      </c>
      <c r="G431" s="1" t="s">
        <v>248</v>
      </c>
      <c r="H431" s="1" t="s">
        <v>212</v>
      </c>
      <c r="I431" s="1" t="s">
        <v>44</v>
      </c>
      <c r="J431" s="1">
        <v>13</v>
      </c>
      <c r="K431" s="1" t="s">
        <v>220</v>
      </c>
      <c r="L431" s="1" t="s">
        <v>34</v>
      </c>
      <c r="M431" s="1" t="s">
        <v>220</v>
      </c>
      <c r="N431" s="1" t="s">
        <v>219</v>
      </c>
      <c r="O431" s="1" t="s">
        <v>258</v>
      </c>
      <c r="P431" s="1">
        <v>184</v>
      </c>
      <c r="Q431" s="1">
        <f t="shared" si="8"/>
        <v>0</v>
      </c>
      <c r="R431" s="1" t="s">
        <v>173</v>
      </c>
    </row>
    <row r="432" spans="1:19" s="1" customFormat="1" x14ac:dyDescent="0.3">
      <c r="A432" s="1">
        <v>2015</v>
      </c>
      <c r="B432" s="1">
        <v>570</v>
      </c>
      <c r="C432" s="1">
        <v>1</v>
      </c>
      <c r="D432" s="1" t="s">
        <v>61</v>
      </c>
      <c r="E432" s="1" t="s">
        <v>428</v>
      </c>
      <c r="F432" s="1" t="s">
        <v>778</v>
      </c>
      <c r="G432" s="1" t="s">
        <v>108</v>
      </c>
      <c r="H432" s="1" t="s">
        <v>109</v>
      </c>
      <c r="I432" s="1" t="s">
        <v>44</v>
      </c>
      <c r="J432" s="1">
        <v>9</v>
      </c>
      <c r="K432" s="1" t="s">
        <v>216</v>
      </c>
      <c r="L432" s="1" t="s">
        <v>44</v>
      </c>
      <c r="M432" s="1" t="s">
        <v>109</v>
      </c>
      <c r="N432" s="1" t="s">
        <v>108</v>
      </c>
      <c r="O432" s="1" t="s">
        <v>149</v>
      </c>
      <c r="P432" s="1">
        <v>11</v>
      </c>
      <c r="Q432" s="1">
        <f t="shared" si="8"/>
        <v>0</v>
      </c>
      <c r="R432" s="1" t="s">
        <v>56</v>
      </c>
    </row>
    <row r="433" spans="1:18" s="1" customFormat="1" x14ac:dyDescent="0.3">
      <c r="A433" s="1">
        <v>2015</v>
      </c>
      <c r="B433" s="1">
        <v>571</v>
      </c>
      <c r="C433" s="1">
        <v>1</v>
      </c>
      <c r="D433" s="1" t="s">
        <v>61</v>
      </c>
      <c r="E433" s="1" t="s">
        <v>359</v>
      </c>
      <c r="F433" s="1" t="s">
        <v>779</v>
      </c>
      <c r="G433" s="1" t="s">
        <v>94</v>
      </c>
      <c r="H433" s="1" t="s">
        <v>95</v>
      </c>
      <c r="I433" s="1" t="s">
        <v>44</v>
      </c>
      <c r="J433" s="1">
        <v>6</v>
      </c>
      <c r="K433" s="1" t="s">
        <v>251</v>
      </c>
      <c r="L433" s="1" t="s">
        <v>34</v>
      </c>
      <c r="M433" s="1" t="s">
        <v>251</v>
      </c>
      <c r="N433" s="1" t="s">
        <v>250</v>
      </c>
      <c r="O433" s="1" t="s">
        <v>260</v>
      </c>
      <c r="P433" s="1">
        <v>2</v>
      </c>
      <c r="Q433" s="1">
        <f t="shared" si="8"/>
        <v>0</v>
      </c>
      <c r="R433" s="1" t="s">
        <v>173</v>
      </c>
    </row>
    <row r="434" spans="1:18" s="1" customFormat="1" x14ac:dyDescent="0.3">
      <c r="A434" s="1">
        <v>2015</v>
      </c>
      <c r="B434" s="1">
        <v>572</v>
      </c>
      <c r="C434" s="1">
        <v>1</v>
      </c>
      <c r="D434" s="1" t="s">
        <v>61</v>
      </c>
      <c r="E434" s="1" t="s">
        <v>560</v>
      </c>
      <c r="F434" s="1" t="s">
        <v>780</v>
      </c>
      <c r="G434" s="1" t="s">
        <v>219</v>
      </c>
      <c r="H434" s="1" t="s">
        <v>220</v>
      </c>
      <c r="I434" s="1" t="s">
        <v>34</v>
      </c>
      <c r="J434" s="1">
        <v>14</v>
      </c>
      <c r="K434" s="1" t="s">
        <v>193</v>
      </c>
      <c r="L434" s="1" t="s">
        <v>44</v>
      </c>
      <c r="M434" s="1" t="s">
        <v>220</v>
      </c>
      <c r="N434" s="1" t="s">
        <v>219</v>
      </c>
      <c r="O434" s="1" t="s">
        <v>258</v>
      </c>
      <c r="P434" s="1">
        <v>184</v>
      </c>
      <c r="Q434" s="1">
        <f t="shared" si="8"/>
        <v>0</v>
      </c>
      <c r="R434" s="1" t="s">
        <v>56</v>
      </c>
    </row>
    <row r="435" spans="1:18" s="1" customFormat="1" x14ac:dyDescent="0.3">
      <c r="A435" s="1">
        <v>2015</v>
      </c>
      <c r="B435" s="1">
        <v>573</v>
      </c>
      <c r="C435" s="1">
        <v>1</v>
      </c>
      <c r="D435" s="1" t="s">
        <v>61</v>
      </c>
      <c r="E435" s="1" t="s">
        <v>189</v>
      </c>
      <c r="F435" s="1" t="s">
        <v>762</v>
      </c>
      <c r="G435" s="1" t="s">
        <v>183</v>
      </c>
      <c r="H435" s="1" t="s">
        <v>184</v>
      </c>
      <c r="I435" s="1" t="s">
        <v>44</v>
      </c>
      <c r="J435" s="1">
        <v>2</v>
      </c>
      <c r="K435" s="1" t="s">
        <v>155</v>
      </c>
      <c r="L435" s="1" t="s">
        <v>34</v>
      </c>
      <c r="M435" s="1" t="s">
        <v>155</v>
      </c>
      <c r="N435" s="1" t="s">
        <v>154</v>
      </c>
      <c r="O435" s="1" t="s">
        <v>156</v>
      </c>
      <c r="P435" s="1">
        <v>3</v>
      </c>
      <c r="Q435" s="1">
        <f t="shared" si="8"/>
        <v>0</v>
      </c>
      <c r="R435" s="1" t="s">
        <v>173</v>
      </c>
    </row>
    <row r="436" spans="1:18" s="1" customFormat="1" x14ac:dyDescent="0.3">
      <c r="A436" s="1">
        <v>2015</v>
      </c>
      <c r="B436" s="1">
        <v>574</v>
      </c>
      <c r="C436" s="1">
        <v>1</v>
      </c>
      <c r="D436" s="1" t="s">
        <v>61</v>
      </c>
      <c r="E436" s="1" t="s">
        <v>408</v>
      </c>
      <c r="F436" s="1" t="s">
        <v>781</v>
      </c>
      <c r="G436" s="1" t="s">
        <v>171</v>
      </c>
      <c r="H436" s="1" t="s">
        <v>172</v>
      </c>
      <c r="I436" s="1" t="s">
        <v>44</v>
      </c>
      <c r="J436" s="1">
        <v>8</v>
      </c>
      <c r="K436" s="1" t="s">
        <v>48</v>
      </c>
      <c r="L436" s="1" t="s">
        <v>34</v>
      </c>
      <c r="M436" s="1" t="s">
        <v>172</v>
      </c>
      <c r="N436" s="1" t="s">
        <v>171</v>
      </c>
      <c r="O436" s="1" t="s">
        <v>199</v>
      </c>
      <c r="P436" s="1">
        <v>221</v>
      </c>
      <c r="Q436" s="1">
        <f t="shared" si="8"/>
        <v>1</v>
      </c>
      <c r="R436" s="1" t="s">
        <v>56</v>
      </c>
    </row>
    <row r="437" spans="1:18" s="1" customFormat="1" x14ac:dyDescent="0.3">
      <c r="A437" s="1">
        <v>2015</v>
      </c>
      <c r="B437" s="1">
        <v>575</v>
      </c>
      <c r="C437" s="1">
        <v>1</v>
      </c>
      <c r="D437" s="1" t="s">
        <v>61</v>
      </c>
      <c r="E437" s="1" t="s">
        <v>265</v>
      </c>
      <c r="F437" s="1" t="s">
        <v>782</v>
      </c>
      <c r="G437" s="1" t="s">
        <v>32</v>
      </c>
      <c r="H437" s="1" t="s">
        <v>33</v>
      </c>
      <c r="I437" s="1" t="s">
        <v>34</v>
      </c>
      <c r="J437" s="1">
        <v>1</v>
      </c>
      <c r="K437" s="1" t="s">
        <v>162</v>
      </c>
      <c r="L437" s="1" t="s">
        <v>34</v>
      </c>
      <c r="M437" s="1" t="s">
        <v>162</v>
      </c>
      <c r="N437" s="1" t="s">
        <v>161</v>
      </c>
      <c r="O437" s="1" t="s">
        <v>163</v>
      </c>
      <c r="P437" s="1">
        <v>1582</v>
      </c>
      <c r="Q437" s="1">
        <f t="shared" si="8"/>
        <v>1</v>
      </c>
      <c r="R437" s="1" t="s">
        <v>173</v>
      </c>
    </row>
    <row r="438" spans="1:18" s="1" customFormat="1" x14ac:dyDescent="0.3">
      <c r="A438" s="1">
        <v>2015</v>
      </c>
      <c r="B438" s="1">
        <v>576</v>
      </c>
      <c r="C438" s="1">
        <v>1</v>
      </c>
      <c r="D438" s="1" t="s">
        <v>61</v>
      </c>
      <c r="E438" s="1" t="s">
        <v>594</v>
      </c>
      <c r="F438" s="1" t="s">
        <v>783</v>
      </c>
      <c r="G438" s="1" t="s">
        <v>127</v>
      </c>
      <c r="H438" s="1" t="s">
        <v>128</v>
      </c>
      <c r="I438" s="1" t="s">
        <v>44</v>
      </c>
      <c r="J438" s="1">
        <v>16</v>
      </c>
      <c r="K438" s="1" t="s">
        <v>43</v>
      </c>
      <c r="L438" s="1" t="s">
        <v>44</v>
      </c>
      <c r="M438" s="1" t="s">
        <v>43</v>
      </c>
      <c r="N438" s="1" t="s">
        <v>158</v>
      </c>
      <c r="O438" s="1" t="s">
        <v>159</v>
      </c>
      <c r="P438" s="1">
        <v>257</v>
      </c>
      <c r="Q438" s="1">
        <f t="shared" si="8"/>
        <v>1</v>
      </c>
      <c r="R438" s="1" t="s">
        <v>173</v>
      </c>
    </row>
    <row r="439" spans="1:18" s="1" customFormat="1" x14ac:dyDescent="0.3">
      <c r="A439" s="1">
        <v>2015</v>
      </c>
      <c r="B439" s="1">
        <v>577</v>
      </c>
      <c r="C439" s="1">
        <v>1</v>
      </c>
      <c r="D439" s="1" t="s">
        <v>61</v>
      </c>
      <c r="E439" s="1" t="s">
        <v>507</v>
      </c>
      <c r="F439" s="1" t="s">
        <v>784</v>
      </c>
      <c r="G439" s="1" t="s">
        <v>42</v>
      </c>
      <c r="H439" s="1" t="s">
        <v>43</v>
      </c>
      <c r="I439" s="1" t="s">
        <v>44</v>
      </c>
      <c r="J439" s="1">
        <v>12</v>
      </c>
      <c r="K439" s="1" t="s">
        <v>144</v>
      </c>
      <c r="L439" s="1" t="s">
        <v>34</v>
      </c>
      <c r="M439" s="1" t="s">
        <v>43</v>
      </c>
      <c r="N439" s="1" t="s">
        <v>158</v>
      </c>
      <c r="O439" s="1" t="s">
        <v>159</v>
      </c>
      <c r="P439" s="1">
        <v>257</v>
      </c>
      <c r="Q439" s="1">
        <f t="shared" si="8"/>
        <v>1</v>
      </c>
      <c r="R439" s="1" t="s">
        <v>56</v>
      </c>
    </row>
    <row r="440" spans="1:18" s="1" customFormat="1" x14ac:dyDescent="0.3">
      <c r="A440" s="1">
        <v>2015</v>
      </c>
      <c r="B440" s="1">
        <v>579</v>
      </c>
      <c r="C440" s="1">
        <v>1</v>
      </c>
      <c r="D440" s="1" t="s">
        <v>61</v>
      </c>
      <c r="E440" s="1" t="s">
        <v>430</v>
      </c>
      <c r="F440" s="1" t="s">
        <v>785</v>
      </c>
      <c r="G440" s="1" t="s">
        <v>131</v>
      </c>
      <c r="H440" s="1" t="s">
        <v>132</v>
      </c>
      <c r="I440" s="1" t="s">
        <v>44</v>
      </c>
      <c r="J440" s="1">
        <v>9</v>
      </c>
      <c r="K440" s="1" t="s">
        <v>172</v>
      </c>
      <c r="L440" s="1" t="s">
        <v>44</v>
      </c>
      <c r="M440" s="1" t="s">
        <v>172</v>
      </c>
      <c r="N440" s="1" t="s">
        <v>171</v>
      </c>
      <c r="O440" s="1" t="s">
        <v>199</v>
      </c>
      <c r="P440" s="1">
        <v>221</v>
      </c>
      <c r="Q440" s="1">
        <f t="shared" si="8"/>
        <v>1</v>
      </c>
      <c r="R440" s="1" t="s">
        <v>173</v>
      </c>
    </row>
    <row r="441" spans="1:18" s="1" customFormat="1" x14ac:dyDescent="0.3">
      <c r="A441" s="1">
        <v>2015</v>
      </c>
      <c r="B441" s="1">
        <v>580</v>
      </c>
      <c r="C441" s="1">
        <v>1</v>
      </c>
      <c r="D441" s="1" t="s">
        <v>61</v>
      </c>
      <c r="E441" s="1" t="s">
        <v>595</v>
      </c>
      <c r="F441" s="1" t="s">
        <v>502</v>
      </c>
      <c r="G441" s="1" t="s">
        <v>98</v>
      </c>
      <c r="H441" s="1" t="s">
        <v>216</v>
      </c>
      <c r="I441" s="1" t="s">
        <v>44</v>
      </c>
      <c r="J441" s="1">
        <v>16</v>
      </c>
      <c r="K441" s="1" t="s">
        <v>167</v>
      </c>
      <c r="L441" s="1" t="s">
        <v>44</v>
      </c>
      <c r="M441" s="1" t="s">
        <v>167</v>
      </c>
      <c r="N441" s="1" t="s">
        <v>168</v>
      </c>
      <c r="O441" s="1" t="s">
        <v>169</v>
      </c>
      <c r="P441" s="1">
        <v>257</v>
      </c>
      <c r="Q441" s="1">
        <f t="shared" si="8"/>
        <v>1</v>
      </c>
      <c r="R441" s="1" t="s">
        <v>173</v>
      </c>
    </row>
    <row r="442" spans="1:18" s="1" customFormat="1" x14ac:dyDescent="0.3">
      <c r="A442" s="1">
        <v>2015</v>
      </c>
      <c r="B442" s="1">
        <v>581</v>
      </c>
      <c r="C442" s="1">
        <v>1</v>
      </c>
      <c r="D442" s="1" t="s">
        <v>61</v>
      </c>
      <c r="E442" s="1" t="s">
        <v>431</v>
      </c>
      <c r="F442" s="1" t="s">
        <v>786</v>
      </c>
      <c r="G442" s="1" t="s">
        <v>166</v>
      </c>
      <c r="H442" s="1" t="s">
        <v>167</v>
      </c>
      <c r="I442" s="1" t="s">
        <v>44</v>
      </c>
      <c r="J442" s="1">
        <v>9</v>
      </c>
      <c r="K442" s="1" t="s">
        <v>103</v>
      </c>
      <c r="L442" s="1" t="s">
        <v>34</v>
      </c>
      <c r="M442" s="1" t="s">
        <v>167</v>
      </c>
      <c r="N442" s="1" t="s">
        <v>168</v>
      </c>
      <c r="O442" s="1" t="s">
        <v>169</v>
      </c>
      <c r="P442" s="1">
        <v>257</v>
      </c>
      <c r="Q442" s="1">
        <f t="shared" si="8"/>
        <v>1</v>
      </c>
      <c r="R442" s="1" t="s">
        <v>56</v>
      </c>
    </row>
    <row r="443" spans="1:18" s="1" customFormat="1" x14ac:dyDescent="0.3">
      <c r="A443" s="1">
        <v>2015</v>
      </c>
      <c r="B443" s="1">
        <v>583</v>
      </c>
      <c r="C443" s="1">
        <v>1</v>
      </c>
      <c r="D443" s="1" t="s">
        <v>61</v>
      </c>
      <c r="E443" s="1" t="s">
        <v>379</v>
      </c>
      <c r="F443" s="1" t="s">
        <v>787</v>
      </c>
      <c r="G443" s="1" t="s">
        <v>98</v>
      </c>
      <c r="H443" s="1" t="s">
        <v>99</v>
      </c>
      <c r="I443" s="1" t="s">
        <v>44</v>
      </c>
      <c r="J443" s="1">
        <v>7</v>
      </c>
      <c r="K443" s="1" t="s">
        <v>82</v>
      </c>
      <c r="L443" s="1" t="s">
        <v>44</v>
      </c>
      <c r="M443" s="1" t="s">
        <v>82</v>
      </c>
      <c r="N443" s="1" t="s">
        <v>84</v>
      </c>
      <c r="O443" s="1" t="s">
        <v>85</v>
      </c>
      <c r="P443" s="1">
        <v>78</v>
      </c>
      <c r="Q443" s="1">
        <f t="shared" si="8"/>
        <v>0</v>
      </c>
      <c r="R443" s="1" t="s">
        <v>173</v>
      </c>
    </row>
    <row r="444" spans="1:18" s="1" customFormat="1" x14ac:dyDescent="0.3">
      <c r="A444" s="1">
        <v>2015</v>
      </c>
      <c r="B444" s="1">
        <v>584</v>
      </c>
      <c r="C444" s="1">
        <v>1</v>
      </c>
      <c r="D444" s="1" t="s">
        <v>61</v>
      </c>
      <c r="E444" s="1" t="s">
        <v>323</v>
      </c>
      <c r="F444" s="1" t="s">
        <v>788</v>
      </c>
      <c r="G444" s="1" t="s">
        <v>248</v>
      </c>
      <c r="H444" s="1" t="s">
        <v>212</v>
      </c>
      <c r="I444" s="1" t="s">
        <v>44</v>
      </c>
      <c r="J444" s="1">
        <v>4</v>
      </c>
      <c r="K444" s="1" t="s">
        <v>90</v>
      </c>
      <c r="L444" s="1" t="s">
        <v>44</v>
      </c>
      <c r="M444" s="1" t="s">
        <v>212</v>
      </c>
      <c r="N444" s="1" t="s">
        <v>213</v>
      </c>
      <c r="O444" s="1" t="s">
        <v>214</v>
      </c>
      <c r="P444" s="1">
        <v>4</v>
      </c>
      <c r="Q444" s="1">
        <f t="shared" si="8"/>
        <v>0</v>
      </c>
      <c r="R444" s="1" t="s">
        <v>56</v>
      </c>
    </row>
    <row r="445" spans="1:18" s="1" customFormat="1" x14ac:dyDescent="0.3">
      <c r="A445" s="1">
        <v>2015</v>
      </c>
      <c r="B445" s="1">
        <v>585</v>
      </c>
      <c r="C445" s="1">
        <v>1</v>
      </c>
      <c r="D445" s="1" t="s">
        <v>61</v>
      </c>
      <c r="E445" s="1" t="s">
        <v>597</v>
      </c>
      <c r="F445" s="1" t="s">
        <v>789</v>
      </c>
      <c r="G445" s="1" t="s">
        <v>77</v>
      </c>
      <c r="H445" s="1" t="s">
        <v>78</v>
      </c>
      <c r="I445" s="1" t="s">
        <v>44</v>
      </c>
      <c r="J445" s="1">
        <v>16</v>
      </c>
      <c r="K445" s="1" t="s">
        <v>251</v>
      </c>
      <c r="L445" s="1" t="s">
        <v>34</v>
      </c>
      <c r="M445" s="1" t="s">
        <v>78</v>
      </c>
      <c r="N445" s="1" t="s">
        <v>77</v>
      </c>
      <c r="O445" s="1" t="s">
        <v>79</v>
      </c>
      <c r="P445" s="1">
        <v>1</v>
      </c>
      <c r="Q445" s="1">
        <f t="shared" si="8"/>
        <v>0</v>
      </c>
      <c r="R445" s="1" t="s">
        <v>56</v>
      </c>
    </row>
    <row r="446" spans="1:18" s="1" customFormat="1" x14ac:dyDescent="0.3">
      <c r="A446" s="1">
        <v>2015</v>
      </c>
      <c r="B446" s="1">
        <v>586</v>
      </c>
      <c r="C446" s="1">
        <v>1</v>
      </c>
      <c r="D446" s="1" t="s">
        <v>61</v>
      </c>
      <c r="E446" s="1" t="s">
        <v>225</v>
      </c>
      <c r="F446" s="1" t="s">
        <v>790</v>
      </c>
      <c r="G446" s="1" t="s">
        <v>250</v>
      </c>
      <c r="H446" s="1" t="s">
        <v>251</v>
      </c>
      <c r="I446" s="1" t="s">
        <v>34</v>
      </c>
      <c r="J446" s="1">
        <v>5</v>
      </c>
      <c r="K446" s="1" t="s">
        <v>109</v>
      </c>
      <c r="L446" s="1" t="s">
        <v>44</v>
      </c>
      <c r="M446" s="1" t="s">
        <v>109</v>
      </c>
      <c r="N446" s="1" t="s">
        <v>108</v>
      </c>
      <c r="O446" s="1" t="s">
        <v>149</v>
      </c>
      <c r="P446" s="1">
        <v>11</v>
      </c>
      <c r="Q446" s="1">
        <f t="shared" si="8"/>
        <v>0</v>
      </c>
      <c r="R446" s="1" t="s">
        <v>173</v>
      </c>
    </row>
    <row r="447" spans="1:18" s="1" customFormat="1" x14ac:dyDescent="0.3">
      <c r="A447" s="1">
        <v>2015</v>
      </c>
      <c r="B447" s="1">
        <v>588</v>
      </c>
      <c r="C447" s="1">
        <v>1</v>
      </c>
      <c r="D447" s="1" t="s">
        <v>61</v>
      </c>
      <c r="E447" s="1" t="s">
        <v>360</v>
      </c>
      <c r="F447" s="1" t="s">
        <v>708</v>
      </c>
      <c r="G447" s="1" t="s">
        <v>98</v>
      </c>
      <c r="H447" s="1" t="s">
        <v>216</v>
      </c>
      <c r="I447" s="1" t="s">
        <v>44</v>
      </c>
      <c r="J447" s="1">
        <v>9</v>
      </c>
      <c r="K447" s="1" t="s">
        <v>109</v>
      </c>
      <c r="L447" s="1" t="s">
        <v>44</v>
      </c>
      <c r="M447" s="1" t="s">
        <v>109</v>
      </c>
      <c r="N447" s="1" t="s">
        <v>108</v>
      </c>
      <c r="O447" s="1" t="s">
        <v>149</v>
      </c>
      <c r="P447" s="1">
        <v>11</v>
      </c>
      <c r="Q447" s="1">
        <f t="shared" si="8"/>
        <v>0</v>
      </c>
      <c r="R447" s="1" t="s">
        <v>173</v>
      </c>
    </row>
    <row r="448" spans="1:18" s="1" customFormat="1" x14ac:dyDescent="0.3">
      <c r="A448" s="1">
        <v>2015</v>
      </c>
      <c r="B448" s="1">
        <v>589</v>
      </c>
      <c r="C448" s="1">
        <v>1</v>
      </c>
      <c r="D448" s="1" t="s">
        <v>61</v>
      </c>
      <c r="E448" s="1" t="s">
        <v>576</v>
      </c>
      <c r="F448" s="1" t="s">
        <v>792</v>
      </c>
      <c r="G448" s="1" t="s">
        <v>115</v>
      </c>
      <c r="H448" s="1" t="s">
        <v>116</v>
      </c>
      <c r="I448" s="1" t="s">
        <v>34</v>
      </c>
      <c r="J448" s="1">
        <v>15</v>
      </c>
      <c r="K448" s="1" t="s">
        <v>78</v>
      </c>
      <c r="L448" s="1" t="s">
        <v>44</v>
      </c>
      <c r="M448" s="1" t="s">
        <v>78</v>
      </c>
      <c r="N448" s="1" t="s">
        <v>77</v>
      </c>
      <c r="O448" s="1" t="s">
        <v>79</v>
      </c>
      <c r="P448" s="1">
        <v>1</v>
      </c>
      <c r="Q448" s="1">
        <f t="shared" si="8"/>
        <v>0</v>
      </c>
      <c r="R448" s="1" t="s">
        <v>173</v>
      </c>
    </row>
    <row r="449" spans="1:18" s="1" customFormat="1" x14ac:dyDescent="0.3">
      <c r="A449" s="1">
        <v>2015</v>
      </c>
      <c r="B449" s="1">
        <v>590</v>
      </c>
      <c r="C449" s="1">
        <v>1</v>
      </c>
      <c r="D449" s="1" t="s">
        <v>61</v>
      </c>
      <c r="E449" s="1" t="s">
        <v>599</v>
      </c>
      <c r="F449" s="1" t="s">
        <v>793</v>
      </c>
      <c r="G449" s="1" t="s">
        <v>89</v>
      </c>
      <c r="H449" s="1" t="s">
        <v>90</v>
      </c>
      <c r="I449" s="1" t="s">
        <v>44</v>
      </c>
      <c r="J449" s="1">
        <v>16</v>
      </c>
      <c r="K449" s="1" t="s">
        <v>68</v>
      </c>
      <c r="L449" s="1" t="s">
        <v>34</v>
      </c>
      <c r="M449" s="1" t="s">
        <v>68</v>
      </c>
      <c r="N449" s="1" t="s">
        <v>69</v>
      </c>
      <c r="O449" s="1" t="s">
        <v>70</v>
      </c>
      <c r="P449" s="1">
        <v>326</v>
      </c>
      <c r="Q449" s="1">
        <f t="shared" si="8"/>
        <v>1</v>
      </c>
      <c r="R449" s="1" t="s">
        <v>173</v>
      </c>
    </row>
    <row r="450" spans="1:18" s="1" customFormat="1" x14ac:dyDescent="0.3">
      <c r="A450" s="1">
        <v>2015</v>
      </c>
      <c r="B450" s="1">
        <v>591</v>
      </c>
      <c r="C450" s="1">
        <v>1</v>
      </c>
      <c r="D450" s="1" t="s">
        <v>61</v>
      </c>
      <c r="E450" s="1" t="s">
        <v>325</v>
      </c>
      <c r="F450" s="1" t="s">
        <v>794</v>
      </c>
      <c r="G450" s="1" t="s">
        <v>204</v>
      </c>
      <c r="H450" s="1" t="s">
        <v>193</v>
      </c>
      <c r="I450" s="1" t="s">
        <v>44</v>
      </c>
      <c r="J450" s="1">
        <v>4</v>
      </c>
      <c r="K450" s="1" t="s">
        <v>155</v>
      </c>
      <c r="L450" s="1" t="s">
        <v>34</v>
      </c>
      <c r="M450" s="1" t="s">
        <v>193</v>
      </c>
      <c r="N450" s="1" t="s">
        <v>205</v>
      </c>
      <c r="O450" s="1" t="s">
        <v>206</v>
      </c>
      <c r="P450" s="1">
        <v>60</v>
      </c>
      <c r="Q450" s="1">
        <f t="shared" si="8"/>
        <v>0</v>
      </c>
      <c r="R450" s="1" t="s">
        <v>56</v>
      </c>
    </row>
    <row r="451" spans="1:18" s="1" customFormat="1" x14ac:dyDescent="0.3">
      <c r="A451" s="1">
        <v>2015</v>
      </c>
      <c r="B451" s="1">
        <v>592</v>
      </c>
      <c r="C451" s="1">
        <v>1</v>
      </c>
      <c r="D451" s="1" t="s">
        <v>61</v>
      </c>
      <c r="E451" s="1" t="s">
        <v>266</v>
      </c>
      <c r="F451" s="1" t="s">
        <v>795</v>
      </c>
      <c r="G451" s="1" t="s">
        <v>98</v>
      </c>
      <c r="H451" s="1" t="s">
        <v>99</v>
      </c>
      <c r="I451" s="1" t="s">
        <v>44</v>
      </c>
      <c r="J451" s="1">
        <v>11</v>
      </c>
      <c r="K451" s="1" t="s">
        <v>95</v>
      </c>
      <c r="L451" s="1" t="s">
        <v>44</v>
      </c>
      <c r="M451" s="1" t="s">
        <v>95</v>
      </c>
      <c r="N451" s="1" t="s">
        <v>94</v>
      </c>
      <c r="O451" s="1" t="s">
        <v>176</v>
      </c>
      <c r="P451" s="1">
        <v>15</v>
      </c>
      <c r="Q451" s="1">
        <f t="shared" si="8"/>
        <v>0</v>
      </c>
      <c r="R451" s="1" t="s">
        <v>173</v>
      </c>
    </row>
    <row r="452" spans="1:18" s="1" customFormat="1" x14ac:dyDescent="0.3">
      <c r="A452" s="1">
        <v>2015</v>
      </c>
      <c r="B452" s="1">
        <v>593</v>
      </c>
      <c r="C452" s="1">
        <v>1</v>
      </c>
      <c r="D452" s="1" t="s">
        <v>61</v>
      </c>
      <c r="E452" s="1" t="s">
        <v>296</v>
      </c>
      <c r="F452" s="1" t="s">
        <v>796</v>
      </c>
      <c r="G452" s="1" t="s">
        <v>166</v>
      </c>
      <c r="H452" s="1" t="s">
        <v>167</v>
      </c>
      <c r="I452" s="1" t="s">
        <v>44</v>
      </c>
      <c r="J452" s="1">
        <v>3</v>
      </c>
      <c r="K452" s="1" t="s">
        <v>138</v>
      </c>
      <c r="L452" s="1" t="s">
        <v>44</v>
      </c>
      <c r="M452" s="1" t="s">
        <v>167</v>
      </c>
      <c r="N452" s="1" t="s">
        <v>168</v>
      </c>
      <c r="O452" s="1" t="s">
        <v>169</v>
      </c>
      <c r="P452" s="1">
        <v>257</v>
      </c>
      <c r="Q452" s="1">
        <f t="shared" si="8"/>
        <v>1</v>
      </c>
      <c r="R452" s="1" t="s">
        <v>56</v>
      </c>
    </row>
    <row r="453" spans="1:18" s="1" customFormat="1" x14ac:dyDescent="0.3">
      <c r="A453" s="1">
        <v>2015</v>
      </c>
      <c r="B453" s="1">
        <v>594</v>
      </c>
      <c r="C453" s="1">
        <v>1</v>
      </c>
      <c r="D453" s="1" t="s">
        <v>61</v>
      </c>
      <c r="E453" s="1" t="s">
        <v>1008</v>
      </c>
      <c r="F453" s="1" t="s">
        <v>689</v>
      </c>
      <c r="G453" s="1" t="s">
        <v>166</v>
      </c>
      <c r="H453" s="1" t="s">
        <v>167</v>
      </c>
      <c r="I453" s="1" t="s">
        <v>44</v>
      </c>
      <c r="J453" s="1">
        <v>15</v>
      </c>
      <c r="K453" s="1" t="s">
        <v>220</v>
      </c>
      <c r="L453" s="1" t="s">
        <v>34</v>
      </c>
      <c r="M453" s="1" t="s">
        <v>167</v>
      </c>
      <c r="N453" s="1" t="s">
        <v>168</v>
      </c>
      <c r="O453" s="1" t="s">
        <v>169</v>
      </c>
      <c r="P453" s="1">
        <v>257</v>
      </c>
      <c r="Q453" s="1">
        <f t="shared" si="8"/>
        <v>1</v>
      </c>
      <c r="R453" s="1" t="s">
        <v>56</v>
      </c>
    </row>
    <row r="454" spans="1:18" s="1" customFormat="1" x14ac:dyDescent="0.3">
      <c r="A454" s="1">
        <v>2015</v>
      </c>
      <c r="B454" s="1">
        <v>595</v>
      </c>
      <c r="C454" s="1">
        <v>1</v>
      </c>
      <c r="D454" s="1" t="s">
        <v>61</v>
      </c>
      <c r="E454" s="1" t="s">
        <v>1008</v>
      </c>
      <c r="F454" s="1" t="s">
        <v>224</v>
      </c>
      <c r="G454" s="1" t="s">
        <v>137</v>
      </c>
      <c r="H454" s="1" t="s">
        <v>138</v>
      </c>
      <c r="I454" s="1" t="s">
        <v>44</v>
      </c>
      <c r="J454" s="1">
        <v>8</v>
      </c>
      <c r="K454" s="1" t="s">
        <v>33</v>
      </c>
      <c r="L454" s="1" t="s">
        <v>34</v>
      </c>
      <c r="M454" s="1" t="s">
        <v>33</v>
      </c>
      <c r="N454" s="1" t="s">
        <v>32</v>
      </c>
      <c r="O454" s="1" t="s">
        <v>201</v>
      </c>
      <c r="P454" s="1">
        <v>3</v>
      </c>
      <c r="Q454" s="1">
        <f t="shared" si="8"/>
        <v>0</v>
      </c>
      <c r="R454" s="1" t="s">
        <v>173</v>
      </c>
    </row>
    <row r="455" spans="1:18" s="1" customFormat="1" x14ac:dyDescent="0.3">
      <c r="A455" s="1">
        <v>2015</v>
      </c>
      <c r="B455" s="1">
        <v>596</v>
      </c>
      <c r="C455" s="1">
        <v>1</v>
      </c>
      <c r="D455" s="1" t="s">
        <v>61</v>
      </c>
      <c r="E455" s="1" t="s">
        <v>1008</v>
      </c>
      <c r="F455" s="1" t="s">
        <v>797</v>
      </c>
      <c r="G455" s="1" t="s">
        <v>137</v>
      </c>
      <c r="H455" s="1" t="s">
        <v>138</v>
      </c>
      <c r="I455" s="1" t="s">
        <v>44</v>
      </c>
      <c r="J455" s="1">
        <v>16</v>
      </c>
      <c r="K455" s="1" t="s">
        <v>132</v>
      </c>
      <c r="L455" s="1" t="s">
        <v>44</v>
      </c>
      <c r="M455" s="1" t="s">
        <v>132</v>
      </c>
      <c r="N455" s="1" t="s">
        <v>131</v>
      </c>
      <c r="O455" s="1" t="s">
        <v>133</v>
      </c>
      <c r="P455" s="1">
        <v>0</v>
      </c>
      <c r="Q455" s="1">
        <f t="shared" si="8"/>
        <v>0</v>
      </c>
      <c r="R455" s="1" t="s">
        <v>173</v>
      </c>
    </row>
    <row r="456" spans="1:18" s="1" customFormat="1" x14ac:dyDescent="0.3">
      <c r="A456" s="1">
        <v>2015</v>
      </c>
      <c r="B456" s="1">
        <v>597</v>
      </c>
      <c r="C456" s="1">
        <v>1</v>
      </c>
      <c r="D456" s="1" t="s">
        <v>61</v>
      </c>
      <c r="E456" s="1" t="s">
        <v>279</v>
      </c>
      <c r="F456" s="1" t="s">
        <v>798</v>
      </c>
      <c r="G456" s="1" t="s">
        <v>98</v>
      </c>
      <c r="H456" s="1" t="s">
        <v>216</v>
      </c>
      <c r="I456" s="1" t="s">
        <v>44</v>
      </c>
      <c r="J456" s="1">
        <v>2</v>
      </c>
      <c r="K456" s="1" t="s">
        <v>195</v>
      </c>
      <c r="L456" s="1" t="s">
        <v>34</v>
      </c>
      <c r="M456" s="1" t="s">
        <v>216</v>
      </c>
      <c r="N456" s="1" t="s">
        <v>209</v>
      </c>
      <c r="O456" s="1" t="s">
        <v>210</v>
      </c>
      <c r="P456" s="1">
        <v>2</v>
      </c>
      <c r="Q456" s="1">
        <f t="shared" si="8"/>
        <v>0</v>
      </c>
      <c r="R456" s="1" t="s">
        <v>56</v>
      </c>
    </row>
    <row r="457" spans="1:18" s="1" customFormat="1" x14ac:dyDescent="0.3">
      <c r="A457" s="1">
        <v>2015</v>
      </c>
      <c r="B457" s="1">
        <v>598</v>
      </c>
      <c r="C457" s="1">
        <v>1</v>
      </c>
      <c r="D457" s="1" t="s">
        <v>61</v>
      </c>
      <c r="E457" s="1" t="s">
        <v>510</v>
      </c>
      <c r="F457" s="1" t="s">
        <v>779</v>
      </c>
      <c r="G457" s="1" t="s">
        <v>171</v>
      </c>
      <c r="H457" s="1" t="s">
        <v>172</v>
      </c>
      <c r="I457" s="1" t="s">
        <v>44</v>
      </c>
      <c r="J457" s="1">
        <v>12</v>
      </c>
      <c r="K457" s="1" t="s">
        <v>64</v>
      </c>
      <c r="L457" s="1" t="s">
        <v>34</v>
      </c>
      <c r="M457" s="1" t="s">
        <v>64</v>
      </c>
      <c r="N457" s="1" t="s">
        <v>63</v>
      </c>
      <c r="O457" s="1" t="s">
        <v>152</v>
      </c>
      <c r="P457" s="1">
        <v>5</v>
      </c>
      <c r="Q457" s="1">
        <f t="shared" si="8"/>
        <v>0</v>
      </c>
      <c r="R457" s="1" t="s">
        <v>173</v>
      </c>
    </row>
    <row r="458" spans="1:18" s="1" customFormat="1" x14ac:dyDescent="0.3">
      <c r="A458" s="1">
        <v>2015</v>
      </c>
      <c r="B458" s="1">
        <v>599</v>
      </c>
      <c r="C458" s="1">
        <v>1</v>
      </c>
      <c r="D458" s="1" t="s">
        <v>61</v>
      </c>
      <c r="E458" s="1" t="s">
        <v>577</v>
      </c>
      <c r="F458" s="1" t="s">
        <v>770</v>
      </c>
      <c r="G458" s="1" t="s">
        <v>154</v>
      </c>
      <c r="H458" s="1" t="s">
        <v>155</v>
      </c>
      <c r="I458" s="1" t="s">
        <v>34</v>
      </c>
      <c r="J458" s="1">
        <v>15</v>
      </c>
      <c r="K458" s="1" t="s">
        <v>68</v>
      </c>
      <c r="L458" s="1" t="s">
        <v>34</v>
      </c>
      <c r="M458" s="1" t="s">
        <v>155</v>
      </c>
      <c r="N458" s="1" t="s">
        <v>154</v>
      </c>
      <c r="O458" s="1" t="s">
        <v>156</v>
      </c>
      <c r="P458" s="1">
        <v>3</v>
      </c>
      <c r="Q458" s="1">
        <f t="shared" ref="Q458:Q489" si="9">IF(P458&lt;196.3,0,1)</f>
        <v>0</v>
      </c>
      <c r="R458" s="1" t="s">
        <v>56</v>
      </c>
    </row>
    <row r="459" spans="1:18" s="1" customFormat="1" x14ac:dyDescent="0.3">
      <c r="A459" s="1">
        <v>2015</v>
      </c>
      <c r="B459" s="1">
        <v>600</v>
      </c>
      <c r="C459" s="1">
        <v>1</v>
      </c>
      <c r="D459" s="1" t="s">
        <v>61</v>
      </c>
      <c r="E459" s="1" t="s">
        <v>327</v>
      </c>
      <c r="F459" s="1" t="s">
        <v>799</v>
      </c>
      <c r="G459" s="1" t="s">
        <v>98</v>
      </c>
      <c r="H459" s="1" t="s">
        <v>216</v>
      </c>
      <c r="I459" s="1" t="s">
        <v>44</v>
      </c>
      <c r="J459" s="1">
        <v>14</v>
      </c>
      <c r="K459" s="1" t="s">
        <v>83</v>
      </c>
      <c r="L459" s="1" t="s">
        <v>34</v>
      </c>
      <c r="M459" s="1" t="s">
        <v>83</v>
      </c>
      <c r="N459" s="1" t="s">
        <v>123</v>
      </c>
      <c r="O459" s="1" t="s">
        <v>124</v>
      </c>
      <c r="P459" s="1">
        <v>3</v>
      </c>
      <c r="Q459" s="1">
        <f t="shared" si="9"/>
        <v>0</v>
      </c>
      <c r="R459" s="1" t="s">
        <v>173</v>
      </c>
    </row>
    <row r="460" spans="1:18" s="1" customFormat="1" x14ac:dyDescent="0.3">
      <c r="A460" s="1">
        <v>2015</v>
      </c>
      <c r="B460" s="1">
        <v>601</v>
      </c>
      <c r="C460" s="1">
        <v>1</v>
      </c>
      <c r="D460" s="1" t="s">
        <v>61</v>
      </c>
      <c r="E460" s="1" t="s">
        <v>513</v>
      </c>
      <c r="F460" s="1" t="s">
        <v>771</v>
      </c>
      <c r="G460" s="1" t="s">
        <v>171</v>
      </c>
      <c r="H460" s="1" t="s">
        <v>172</v>
      </c>
      <c r="I460" s="1" t="s">
        <v>44</v>
      </c>
      <c r="J460" s="1">
        <v>12</v>
      </c>
      <c r="K460" s="1" t="s">
        <v>64</v>
      </c>
      <c r="L460" s="1" t="s">
        <v>34</v>
      </c>
      <c r="M460" s="1" t="s">
        <v>64</v>
      </c>
      <c r="N460" s="1" t="s">
        <v>63</v>
      </c>
      <c r="O460" s="1" t="s">
        <v>152</v>
      </c>
      <c r="P460" s="1">
        <v>5</v>
      </c>
      <c r="Q460" s="1">
        <f t="shared" si="9"/>
        <v>0</v>
      </c>
      <c r="R460" s="1" t="s">
        <v>173</v>
      </c>
    </row>
    <row r="461" spans="1:18" s="1" customFormat="1" x14ac:dyDescent="0.3">
      <c r="A461" s="1">
        <v>2015</v>
      </c>
      <c r="B461" s="1">
        <v>602</v>
      </c>
      <c r="C461" s="1">
        <v>1</v>
      </c>
      <c r="D461" s="1" t="s">
        <v>61</v>
      </c>
      <c r="E461" s="1" t="s">
        <v>542</v>
      </c>
      <c r="F461" s="1" t="s">
        <v>694</v>
      </c>
      <c r="G461" s="1" t="s">
        <v>89</v>
      </c>
      <c r="H461" s="1" t="s">
        <v>90</v>
      </c>
      <c r="I461" s="1" t="s">
        <v>44</v>
      </c>
      <c r="J461" s="1">
        <v>14</v>
      </c>
      <c r="K461" s="1" t="s">
        <v>184</v>
      </c>
      <c r="L461" s="1" t="s">
        <v>44</v>
      </c>
      <c r="M461" s="1" t="s">
        <v>90</v>
      </c>
      <c r="N461" s="1" t="s">
        <v>89</v>
      </c>
      <c r="O461" s="1" t="s">
        <v>232</v>
      </c>
      <c r="P461" s="1">
        <v>192</v>
      </c>
      <c r="Q461" s="1">
        <f t="shared" si="9"/>
        <v>0</v>
      </c>
      <c r="R461" s="1" t="s">
        <v>56</v>
      </c>
    </row>
    <row r="462" spans="1:18" s="1" customFormat="1" x14ac:dyDescent="0.3">
      <c r="A462" s="1">
        <v>2015</v>
      </c>
      <c r="B462" s="1">
        <v>603</v>
      </c>
      <c r="C462" s="1">
        <v>1</v>
      </c>
      <c r="D462" s="1" t="s">
        <v>61</v>
      </c>
      <c r="E462" s="1" t="s">
        <v>268</v>
      </c>
      <c r="F462" s="1" t="s">
        <v>800</v>
      </c>
      <c r="G462" s="1" t="s">
        <v>122</v>
      </c>
      <c r="H462" s="1" t="s">
        <v>83</v>
      </c>
      <c r="I462" s="1" t="s">
        <v>34</v>
      </c>
      <c r="J462" s="1">
        <v>1</v>
      </c>
      <c r="K462" s="1" t="s">
        <v>193</v>
      </c>
      <c r="L462" s="1" t="s">
        <v>44</v>
      </c>
      <c r="M462" s="1" t="s">
        <v>193</v>
      </c>
      <c r="N462" s="1" t="s">
        <v>205</v>
      </c>
      <c r="O462" s="1" t="s">
        <v>206</v>
      </c>
      <c r="P462" s="1">
        <v>60</v>
      </c>
      <c r="Q462" s="1">
        <f t="shared" si="9"/>
        <v>0</v>
      </c>
      <c r="R462" s="1" t="s">
        <v>173</v>
      </c>
    </row>
    <row r="463" spans="1:18" s="1" customFormat="1" x14ac:dyDescent="0.3">
      <c r="A463" s="1">
        <v>2015</v>
      </c>
      <c r="B463" s="1">
        <v>604</v>
      </c>
      <c r="C463" s="1">
        <v>1</v>
      </c>
      <c r="D463" s="1" t="s">
        <v>61</v>
      </c>
      <c r="E463" s="1" t="s">
        <v>362</v>
      </c>
      <c r="F463" s="1" t="s">
        <v>801</v>
      </c>
      <c r="G463" s="1" t="s">
        <v>98</v>
      </c>
      <c r="H463" s="1" t="s">
        <v>99</v>
      </c>
      <c r="I463" s="1" t="s">
        <v>44</v>
      </c>
      <c r="J463" s="1">
        <v>6</v>
      </c>
      <c r="K463" s="1" t="s">
        <v>193</v>
      </c>
      <c r="L463" s="1" t="s">
        <v>44</v>
      </c>
      <c r="M463" s="1" t="s">
        <v>99</v>
      </c>
      <c r="N463" s="1" t="s">
        <v>209</v>
      </c>
      <c r="O463" s="1" t="s">
        <v>210</v>
      </c>
      <c r="P463" s="1">
        <v>2</v>
      </c>
      <c r="Q463" s="1">
        <f t="shared" si="9"/>
        <v>0</v>
      </c>
      <c r="R463" s="1" t="s">
        <v>56</v>
      </c>
    </row>
    <row r="464" spans="1:18" s="1" customFormat="1" x14ac:dyDescent="0.3">
      <c r="A464" s="1">
        <v>2015</v>
      </c>
      <c r="B464" s="1">
        <v>605</v>
      </c>
      <c r="C464" s="1">
        <v>1</v>
      </c>
      <c r="D464" s="1" t="s">
        <v>61</v>
      </c>
      <c r="E464" s="1" t="s">
        <v>413</v>
      </c>
      <c r="F464" s="1" t="s">
        <v>802</v>
      </c>
      <c r="G464" s="1" t="s">
        <v>115</v>
      </c>
      <c r="H464" s="1" t="s">
        <v>116</v>
      </c>
      <c r="I464" s="1" t="s">
        <v>34</v>
      </c>
      <c r="J464" s="1">
        <v>8</v>
      </c>
      <c r="K464" s="1" t="s">
        <v>43</v>
      </c>
      <c r="L464" s="1" t="s">
        <v>44</v>
      </c>
      <c r="M464" s="1" t="s">
        <v>385</v>
      </c>
      <c r="N464" s="1" t="s">
        <v>386</v>
      </c>
      <c r="O464" s="1" t="s">
        <v>387</v>
      </c>
      <c r="P464" s="1">
        <v>58</v>
      </c>
      <c r="Q464" s="1">
        <f t="shared" si="9"/>
        <v>0</v>
      </c>
      <c r="R464" s="1" t="s">
        <v>388</v>
      </c>
    </row>
    <row r="465" spans="1:18" s="1" customFormat="1" x14ac:dyDescent="0.3">
      <c r="A465" s="1">
        <v>2015</v>
      </c>
      <c r="B465" s="1">
        <v>606</v>
      </c>
      <c r="C465" s="1">
        <v>1</v>
      </c>
      <c r="D465" s="1" t="s">
        <v>61</v>
      </c>
      <c r="E465" s="1" t="s">
        <v>134</v>
      </c>
      <c r="F465" s="1" t="s">
        <v>803</v>
      </c>
      <c r="G465" s="1" t="s">
        <v>47</v>
      </c>
      <c r="H465" s="1" t="s">
        <v>48</v>
      </c>
      <c r="I465" s="1" t="s">
        <v>34</v>
      </c>
      <c r="J465" s="1">
        <v>8</v>
      </c>
      <c r="K465" s="1" t="s">
        <v>172</v>
      </c>
      <c r="L465" s="1" t="s">
        <v>44</v>
      </c>
      <c r="M465" s="1" t="s">
        <v>172</v>
      </c>
      <c r="N465" s="1" t="s">
        <v>171</v>
      </c>
      <c r="O465" s="1" t="s">
        <v>199</v>
      </c>
      <c r="P465" s="1">
        <v>221</v>
      </c>
      <c r="Q465" s="1">
        <f t="shared" si="9"/>
        <v>1</v>
      </c>
      <c r="R465" s="1" t="s">
        <v>173</v>
      </c>
    </row>
    <row r="466" spans="1:18" s="1" customFormat="1" x14ac:dyDescent="0.3">
      <c r="A466" s="1">
        <v>2015</v>
      </c>
      <c r="B466" s="1">
        <v>607</v>
      </c>
      <c r="C466" s="1">
        <v>1</v>
      </c>
      <c r="D466" s="1" t="s">
        <v>61</v>
      </c>
      <c r="E466" s="1" t="s">
        <v>433</v>
      </c>
      <c r="F466" s="1" t="s">
        <v>324</v>
      </c>
      <c r="G466" s="1" t="s">
        <v>196</v>
      </c>
      <c r="H466" s="1" t="s">
        <v>195</v>
      </c>
      <c r="I466" s="1" t="s">
        <v>34</v>
      </c>
      <c r="J466" s="1">
        <v>9</v>
      </c>
      <c r="K466" s="1" t="s">
        <v>212</v>
      </c>
      <c r="L466" s="1" t="s">
        <v>44</v>
      </c>
      <c r="M466" s="1" t="s">
        <v>212</v>
      </c>
      <c r="N466" s="1" t="s">
        <v>213</v>
      </c>
      <c r="O466" s="1" t="s">
        <v>214</v>
      </c>
      <c r="P466" s="1">
        <v>4</v>
      </c>
      <c r="Q466" s="1">
        <f t="shared" si="9"/>
        <v>0</v>
      </c>
      <c r="R466" s="1" t="s">
        <v>173</v>
      </c>
    </row>
    <row r="467" spans="1:18" s="1" customFormat="1" x14ac:dyDescent="0.3">
      <c r="A467" s="1">
        <v>2015</v>
      </c>
      <c r="B467" s="1">
        <v>608</v>
      </c>
      <c r="C467" s="1">
        <v>1</v>
      </c>
      <c r="D467" s="1" t="s">
        <v>61</v>
      </c>
      <c r="E467" s="1" t="s">
        <v>269</v>
      </c>
      <c r="F467" s="1" t="s">
        <v>804</v>
      </c>
      <c r="G467" s="1" t="s">
        <v>204</v>
      </c>
      <c r="H467" s="1" t="s">
        <v>193</v>
      </c>
      <c r="I467" s="1" t="s">
        <v>44</v>
      </c>
      <c r="J467" s="1">
        <v>1</v>
      </c>
      <c r="K467" s="1" t="s">
        <v>83</v>
      </c>
      <c r="L467" s="1" t="s">
        <v>34</v>
      </c>
      <c r="M467" s="1" t="s">
        <v>193</v>
      </c>
      <c r="N467" s="1" t="s">
        <v>205</v>
      </c>
      <c r="O467" s="1" t="s">
        <v>206</v>
      </c>
      <c r="P467" s="1">
        <v>60</v>
      </c>
      <c r="Q467" s="1">
        <f t="shared" si="9"/>
        <v>0</v>
      </c>
      <c r="R467" s="1" t="s">
        <v>56</v>
      </c>
    </row>
    <row r="468" spans="1:18" s="1" customFormat="1" x14ac:dyDescent="0.3">
      <c r="A468" s="1">
        <v>2015</v>
      </c>
      <c r="B468" s="1">
        <v>610</v>
      </c>
      <c r="C468" s="1">
        <v>1</v>
      </c>
      <c r="D468" s="1" t="s">
        <v>61</v>
      </c>
      <c r="E468" s="1" t="s">
        <v>602</v>
      </c>
      <c r="F468" s="1" t="s">
        <v>806</v>
      </c>
      <c r="G468" s="1" t="s">
        <v>183</v>
      </c>
      <c r="H468" s="1" t="s">
        <v>184</v>
      </c>
      <c r="I468" s="1" t="s">
        <v>44</v>
      </c>
      <c r="J468" s="1">
        <v>16</v>
      </c>
      <c r="K468" s="1" t="s">
        <v>144</v>
      </c>
      <c r="L468" s="1" t="s">
        <v>34</v>
      </c>
      <c r="M468" s="1" t="s">
        <v>144</v>
      </c>
      <c r="N468" s="1" t="s">
        <v>145</v>
      </c>
      <c r="O468" s="1" t="s">
        <v>146</v>
      </c>
      <c r="P468" s="1">
        <v>232</v>
      </c>
      <c r="Q468" s="1">
        <f t="shared" si="9"/>
        <v>1</v>
      </c>
      <c r="R468" s="1" t="s">
        <v>173</v>
      </c>
    </row>
    <row r="469" spans="1:18" s="1" customFormat="1" x14ac:dyDescent="0.3">
      <c r="A469" s="1">
        <v>2015</v>
      </c>
      <c r="B469" s="1">
        <v>611</v>
      </c>
      <c r="C469" s="1">
        <v>1</v>
      </c>
      <c r="D469" s="1" t="s">
        <v>61</v>
      </c>
      <c r="E469" s="1" t="s">
        <v>342</v>
      </c>
      <c r="F469" s="1" t="s">
        <v>807</v>
      </c>
      <c r="G469" s="1" t="s">
        <v>77</v>
      </c>
      <c r="H469" s="1" t="s">
        <v>78</v>
      </c>
      <c r="I469" s="1" t="s">
        <v>44</v>
      </c>
      <c r="J469" s="1">
        <v>5</v>
      </c>
      <c r="K469" s="1" t="s">
        <v>155</v>
      </c>
      <c r="L469" s="1" t="s">
        <v>34</v>
      </c>
      <c r="M469" s="1" t="s">
        <v>155</v>
      </c>
      <c r="N469" s="1" t="s">
        <v>154</v>
      </c>
      <c r="O469" s="1" t="s">
        <v>156</v>
      </c>
      <c r="P469" s="1">
        <v>3</v>
      </c>
      <c r="Q469" s="1">
        <f t="shared" si="9"/>
        <v>0</v>
      </c>
      <c r="R469" s="1" t="s">
        <v>173</v>
      </c>
    </row>
    <row r="470" spans="1:18" s="1" customFormat="1" x14ac:dyDescent="0.3">
      <c r="A470" s="1">
        <v>2015</v>
      </c>
      <c r="B470" s="1">
        <v>612</v>
      </c>
      <c r="C470" s="1">
        <v>2</v>
      </c>
      <c r="D470" s="1" t="s">
        <v>61</v>
      </c>
      <c r="E470" s="1" t="s">
        <v>342</v>
      </c>
      <c r="F470" s="1" t="s">
        <v>807</v>
      </c>
      <c r="G470" s="1" t="s">
        <v>77</v>
      </c>
      <c r="H470" s="1" t="s">
        <v>78</v>
      </c>
      <c r="I470" s="1" t="s">
        <v>44</v>
      </c>
      <c r="J470" s="1">
        <v>8</v>
      </c>
      <c r="K470" s="1" t="s">
        <v>216</v>
      </c>
      <c r="L470" s="1" t="s">
        <v>44</v>
      </c>
      <c r="M470" s="1" t="s">
        <v>78</v>
      </c>
      <c r="N470" s="1" t="s">
        <v>77</v>
      </c>
      <c r="O470" s="1" t="s">
        <v>79</v>
      </c>
      <c r="P470" s="1">
        <v>1</v>
      </c>
      <c r="Q470" s="1">
        <f t="shared" si="9"/>
        <v>0</v>
      </c>
      <c r="R470" s="1" t="s">
        <v>56</v>
      </c>
    </row>
    <row r="471" spans="1:18" s="1" customFormat="1" x14ac:dyDescent="0.3">
      <c r="A471" s="1">
        <v>2015</v>
      </c>
      <c r="B471" s="1">
        <v>613</v>
      </c>
      <c r="C471" s="1">
        <v>1</v>
      </c>
      <c r="D471" s="1" t="s">
        <v>61</v>
      </c>
      <c r="E471" s="1" t="s">
        <v>578</v>
      </c>
      <c r="F471" s="1" t="s">
        <v>808</v>
      </c>
      <c r="G471" s="1" t="s">
        <v>63</v>
      </c>
      <c r="H471" s="1" t="s">
        <v>64</v>
      </c>
      <c r="I471" s="1" t="s">
        <v>34</v>
      </c>
      <c r="J471" s="1">
        <v>16</v>
      </c>
      <c r="K471" s="1" t="s">
        <v>103</v>
      </c>
      <c r="L471" s="1" t="s">
        <v>34</v>
      </c>
      <c r="M471" s="1" t="s">
        <v>64</v>
      </c>
      <c r="N471" s="1" t="s">
        <v>63</v>
      </c>
      <c r="O471" s="1" t="s">
        <v>152</v>
      </c>
      <c r="P471" s="1">
        <v>5</v>
      </c>
      <c r="Q471" s="1">
        <f t="shared" si="9"/>
        <v>0</v>
      </c>
      <c r="R471" s="1" t="s">
        <v>56</v>
      </c>
    </row>
    <row r="472" spans="1:18" s="1" customFormat="1" x14ac:dyDescent="0.3">
      <c r="A472" s="1">
        <v>2015</v>
      </c>
      <c r="B472" s="1">
        <v>614</v>
      </c>
      <c r="C472" s="1">
        <v>1</v>
      </c>
      <c r="D472" s="1" t="s">
        <v>61</v>
      </c>
      <c r="E472" s="1" t="s">
        <v>298</v>
      </c>
      <c r="F472" s="1" t="s">
        <v>809</v>
      </c>
      <c r="G472" s="1" t="s">
        <v>196</v>
      </c>
      <c r="H472" s="1" t="s">
        <v>195</v>
      </c>
      <c r="I472" s="1" t="s">
        <v>34</v>
      </c>
      <c r="J472" s="1">
        <v>3</v>
      </c>
      <c r="K472" s="1" t="s">
        <v>184</v>
      </c>
      <c r="L472" s="1" t="s">
        <v>44</v>
      </c>
      <c r="M472" s="1" t="s">
        <v>184</v>
      </c>
      <c r="N472" s="1" t="s">
        <v>185</v>
      </c>
      <c r="O472" s="1" t="s">
        <v>186</v>
      </c>
      <c r="P472" s="1">
        <v>174</v>
      </c>
      <c r="Q472" s="1">
        <f t="shared" si="9"/>
        <v>0</v>
      </c>
      <c r="R472" s="1" t="s">
        <v>173</v>
      </c>
    </row>
    <row r="473" spans="1:18" s="1" customFormat="1" x14ac:dyDescent="0.3">
      <c r="A473" s="1">
        <v>2015</v>
      </c>
      <c r="B473" s="1">
        <v>615</v>
      </c>
      <c r="C473" s="1">
        <v>1</v>
      </c>
      <c r="D473" s="1" t="s">
        <v>61</v>
      </c>
      <c r="E473" s="1" t="s">
        <v>383</v>
      </c>
      <c r="F473" s="1" t="s">
        <v>810</v>
      </c>
      <c r="G473" s="1" t="s">
        <v>108</v>
      </c>
      <c r="H473" s="1" t="s">
        <v>109</v>
      </c>
      <c r="I473" s="1" t="s">
        <v>44</v>
      </c>
      <c r="J473" s="1">
        <v>11</v>
      </c>
      <c r="K473" s="1" t="s">
        <v>155</v>
      </c>
      <c r="L473" s="1" t="s">
        <v>34</v>
      </c>
      <c r="M473" s="1" t="s">
        <v>155</v>
      </c>
      <c r="N473" s="1" t="s">
        <v>154</v>
      </c>
      <c r="O473" s="1" t="s">
        <v>156</v>
      </c>
      <c r="P473" s="1">
        <v>3</v>
      </c>
      <c r="Q473" s="1">
        <f t="shared" si="9"/>
        <v>0</v>
      </c>
      <c r="R473" s="1" t="s">
        <v>173</v>
      </c>
    </row>
    <row r="474" spans="1:18" s="1" customFormat="1" x14ac:dyDescent="0.3">
      <c r="A474" s="1">
        <v>2015</v>
      </c>
      <c r="B474" s="1">
        <v>616</v>
      </c>
      <c r="C474" s="1">
        <v>1</v>
      </c>
      <c r="D474" s="1" t="s">
        <v>61</v>
      </c>
      <c r="E474" s="1" t="s">
        <v>384</v>
      </c>
      <c r="F474" s="1" t="s">
        <v>763</v>
      </c>
      <c r="G474" s="1" t="s">
        <v>143</v>
      </c>
      <c r="H474" s="1" t="s">
        <v>144</v>
      </c>
      <c r="I474" s="1" t="s">
        <v>34</v>
      </c>
      <c r="J474" s="1">
        <v>7</v>
      </c>
      <c r="K474" s="1" t="s">
        <v>251</v>
      </c>
      <c r="L474" s="1" t="s">
        <v>34</v>
      </c>
      <c r="M474" s="1" t="s">
        <v>385</v>
      </c>
      <c r="N474" s="1" t="s">
        <v>386</v>
      </c>
      <c r="O474" s="1" t="s">
        <v>387</v>
      </c>
      <c r="P474" s="1">
        <v>58</v>
      </c>
      <c r="Q474" s="1">
        <f t="shared" si="9"/>
        <v>0</v>
      </c>
      <c r="R474" s="1" t="s">
        <v>388</v>
      </c>
    </row>
    <row r="475" spans="1:18" s="1" customFormat="1" x14ac:dyDescent="0.3">
      <c r="A475" s="1">
        <v>2015</v>
      </c>
      <c r="B475" s="1">
        <v>617</v>
      </c>
      <c r="C475" s="1">
        <v>1</v>
      </c>
      <c r="D475" s="1" t="s">
        <v>61</v>
      </c>
      <c r="E475" s="1" t="s">
        <v>579</v>
      </c>
      <c r="F475" s="1" t="s">
        <v>811</v>
      </c>
      <c r="G475" s="1" t="s">
        <v>98</v>
      </c>
      <c r="H475" s="1" t="s">
        <v>216</v>
      </c>
      <c r="I475" s="1" t="s">
        <v>44</v>
      </c>
      <c r="J475" s="1">
        <v>15</v>
      </c>
      <c r="K475" s="1" t="s">
        <v>72</v>
      </c>
      <c r="L475" s="1" t="s">
        <v>34</v>
      </c>
      <c r="M475" s="1" t="s">
        <v>216</v>
      </c>
      <c r="N475" s="1" t="s">
        <v>209</v>
      </c>
      <c r="O475" s="1" t="s">
        <v>210</v>
      </c>
      <c r="P475" s="1">
        <v>2</v>
      </c>
      <c r="Q475" s="1">
        <f t="shared" si="9"/>
        <v>0</v>
      </c>
      <c r="R475" s="1" t="s">
        <v>56</v>
      </c>
    </row>
    <row r="476" spans="1:18" s="1" customFormat="1" x14ac:dyDescent="0.3">
      <c r="A476" s="1">
        <v>2015</v>
      </c>
      <c r="B476" s="1">
        <v>618</v>
      </c>
      <c r="C476" s="1">
        <v>1</v>
      </c>
      <c r="D476" s="1" t="s">
        <v>61</v>
      </c>
      <c r="E476" s="1" t="s">
        <v>478</v>
      </c>
      <c r="F476" s="1" t="s">
        <v>812</v>
      </c>
      <c r="G476" s="1" t="s">
        <v>42</v>
      </c>
      <c r="H476" s="1" t="s">
        <v>43</v>
      </c>
      <c r="I476" s="1" t="s">
        <v>44</v>
      </c>
      <c r="J476" s="1">
        <v>11</v>
      </c>
      <c r="K476" s="1" t="s">
        <v>138</v>
      </c>
      <c r="L476" s="1" t="s">
        <v>44</v>
      </c>
      <c r="M476" s="1" t="s">
        <v>138</v>
      </c>
      <c r="N476" s="1" t="s">
        <v>137</v>
      </c>
      <c r="O476" s="1" t="s">
        <v>139</v>
      </c>
      <c r="P476" s="1">
        <v>16</v>
      </c>
      <c r="Q476" s="1">
        <f t="shared" si="9"/>
        <v>0</v>
      </c>
      <c r="R476" s="1" t="s">
        <v>173</v>
      </c>
    </row>
    <row r="477" spans="1:18" s="1" customFormat="1" x14ac:dyDescent="0.3">
      <c r="A477" s="1">
        <v>2015</v>
      </c>
      <c r="B477" s="1">
        <v>620</v>
      </c>
      <c r="C477" s="1">
        <v>1</v>
      </c>
      <c r="D477" s="1" t="s">
        <v>61</v>
      </c>
      <c r="E477" s="1" t="s">
        <v>544</v>
      </c>
      <c r="F477" s="1" t="s">
        <v>814</v>
      </c>
      <c r="G477" s="1" t="s">
        <v>161</v>
      </c>
      <c r="H477" s="1" t="s">
        <v>162</v>
      </c>
      <c r="I477" s="1" t="s">
        <v>34</v>
      </c>
      <c r="J477" s="1">
        <v>13</v>
      </c>
      <c r="K477" s="1" t="s">
        <v>138</v>
      </c>
      <c r="L477" s="1" t="s">
        <v>44</v>
      </c>
      <c r="M477" s="1" t="s">
        <v>138</v>
      </c>
      <c r="N477" s="1" t="s">
        <v>137</v>
      </c>
      <c r="O477" s="1" t="s">
        <v>139</v>
      </c>
      <c r="P477" s="1">
        <v>16</v>
      </c>
      <c r="Q477" s="1">
        <f t="shared" si="9"/>
        <v>0</v>
      </c>
      <c r="R477" s="1" t="s">
        <v>173</v>
      </c>
    </row>
    <row r="478" spans="1:18" s="1" customFormat="1" x14ac:dyDescent="0.3">
      <c r="A478" s="1">
        <v>2015</v>
      </c>
      <c r="B478" s="1">
        <v>621</v>
      </c>
      <c r="C478" s="1">
        <v>1</v>
      </c>
      <c r="D478" s="1" t="s">
        <v>61</v>
      </c>
      <c r="E478" s="1" t="s">
        <v>519</v>
      </c>
      <c r="F478" s="1" t="s">
        <v>688</v>
      </c>
      <c r="G478" s="1" t="s">
        <v>63</v>
      </c>
      <c r="H478" s="1" t="s">
        <v>64</v>
      </c>
      <c r="I478" s="1" t="s">
        <v>34</v>
      </c>
      <c r="J478" s="1">
        <v>12</v>
      </c>
      <c r="K478" s="1" t="s">
        <v>172</v>
      </c>
      <c r="L478" s="1" t="s">
        <v>44</v>
      </c>
      <c r="M478" s="1" t="s">
        <v>64</v>
      </c>
      <c r="N478" s="1" t="s">
        <v>63</v>
      </c>
      <c r="O478" s="1" t="s">
        <v>152</v>
      </c>
      <c r="P478" s="1">
        <v>5</v>
      </c>
      <c r="Q478" s="1">
        <f t="shared" si="9"/>
        <v>0</v>
      </c>
      <c r="R478" s="1" t="s">
        <v>56</v>
      </c>
    </row>
    <row r="479" spans="1:18" s="1" customFormat="1" x14ac:dyDescent="0.3">
      <c r="A479" s="1">
        <v>2015</v>
      </c>
      <c r="B479" s="1">
        <v>622</v>
      </c>
      <c r="C479" s="1">
        <v>1</v>
      </c>
      <c r="D479" s="1" t="s">
        <v>61</v>
      </c>
      <c r="E479" s="1" t="s">
        <v>299</v>
      </c>
      <c r="F479" s="1" t="s">
        <v>722</v>
      </c>
      <c r="G479" s="1" t="s">
        <v>53</v>
      </c>
      <c r="H479" s="1" t="s">
        <v>54</v>
      </c>
      <c r="I479" s="1" t="s">
        <v>34</v>
      </c>
      <c r="J479" s="1">
        <v>3</v>
      </c>
      <c r="K479" s="1" t="s">
        <v>87</v>
      </c>
      <c r="L479" s="1" t="s">
        <v>44</v>
      </c>
      <c r="M479" s="1" t="s">
        <v>87</v>
      </c>
      <c r="N479" s="1" t="s">
        <v>245</v>
      </c>
      <c r="O479" s="1" t="s">
        <v>246</v>
      </c>
      <c r="P479" s="1">
        <v>121</v>
      </c>
      <c r="Q479" s="1">
        <f t="shared" si="9"/>
        <v>0</v>
      </c>
      <c r="R479" s="1" t="s">
        <v>173</v>
      </c>
    </row>
    <row r="480" spans="1:18" s="1" customFormat="1" x14ac:dyDescent="0.3">
      <c r="A480" s="1">
        <v>2015</v>
      </c>
      <c r="B480" s="1">
        <v>623</v>
      </c>
      <c r="C480" s="1">
        <v>1</v>
      </c>
      <c r="D480" s="1" t="s">
        <v>61</v>
      </c>
      <c r="E480" s="1" t="s">
        <v>437</v>
      </c>
      <c r="F480" s="1" t="s">
        <v>815</v>
      </c>
      <c r="G480" s="1" t="s">
        <v>81</v>
      </c>
      <c r="H480" s="1" t="s">
        <v>82</v>
      </c>
      <c r="I480" s="1" t="s">
        <v>44</v>
      </c>
      <c r="J480" s="1">
        <v>9</v>
      </c>
      <c r="K480" s="1" t="s">
        <v>193</v>
      </c>
      <c r="L480" s="1" t="s">
        <v>44</v>
      </c>
      <c r="M480" s="1" t="s">
        <v>82</v>
      </c>
      <c r="N480" s="1" t="s">
        <v>84</v>
      </c>
      <c r="O480" s="1" t="s">
        <v>85</v>
      </c>
      <c r="P480" s="1">
        <v>78</v>
      </c>
      <c r="Q480" s="1">
        <f t="shared" si="9"/>
        <v>0</v>
      </c>
      <c r="R480" s="1" t="s">
        <v>56</v>
      </c>
    </row>
    <row r="481" spans="1:18" s="1" customFormat="1" x14ac:dyDescent="0.3">
      <c r="A481" s="1">
        <v>2015</v>
      </c>
      <c r="B481" s="1">
        <v>624</v>
      </c>
      <c r="C481" s="1">
        <v>2</v>
      </c>
      <c r="D481" s="1" t="s">
        <v>61</v>
      </c>
      <c r="E481" s="1" t="s">
        <v>437</v>
      </c>
      <c r="F481" s="1" t="s">
        <v>815</v>
      </c>
      <c r="G481" s="1" t="s">
        <v>81</v>
      </c>
      <c r="H481" s="1" t="s">
        <v>82</v>
      </c>
      <c r="I481" s="1" t="s">
        <v>44</v>
      </c>
      <c r="J481" s="1">
        <v>11</v>
      </c>
      <c r="K481" s="1" t="s">
        <v>144</v>
      </c>
      <c r="L481" s="1" t="s">
        <v>34</v>
      </c>
      <c r="M481" s="1" t="s">
        <v>82</v>
      </c>
      <c r="N481" s="1" t="s">
        <v>84</v>
      </c>
      <c r="O481" s="1" t="s">
        <v>85</v>
      </c>
      <c r="P481" s="1">
        <v>78</v>
      </c>
      <c r="Q481" s="1">
        <f t="shared" si="9"/>
        <v>0</v>
      </c>
      <c r="R481" s="1" t="s">
        <v>56</v>
      </c>
    </row>
    <row r="482" spans="1:18" s="1" customFormat="1" x14ac:dyDescent="0.3">
      <c r="A482" s="1">
        <v>2015</v>
      </c>
      <c r="B482" s="1">
        <v>625</v>
      </c>
      <c r="C482" s="1">
        <v>1</v>
      </c>
      <c r="D482" s="1" t="s">
        <v>61</v>
      </c>
      <c r="E482" s="1" t="s">
        <v>364</v>
      </c>
      <c r="F482" s="1" t="s">
        <v>816</v>
      </c>
      <c r="G482" s="1" t="s">
        <v>98</v>
      </c>
      <c r="H482" s="1" t="s">
        <v>216</v>
      </c>
      <c r="I482" s="1" t="s">
        <v>44</v>
      </c>
      <c r="J482" s="1">
        <v>6</v>
      </c>
      <c r="K482" s="1" t="s">
        <v>155</v>
      </c>
      <c r="L482" s="1" t="s">
        <v>34</v>
      </c>
      <c r="M482" s="1" t="s">
        <v>155</v>
      </c>
      <c r="N482" s="1" t="s">
        <v>154</v>
      </c>
      <c r="O482" s="1" t="s">
        <v>156</v>
      </c>
      <c r="P482" s="1">
        <v>3</v>
      </c>
      <c r="Q482" s="1">
        <f t="shared" si="9"/>
        <v>0</v>
      </c>
      <c r="R482" s="1" t="s">
        <v>173</v>
      </c>
    </row>
    <row r="483" spans="1:18" s="1" customFormat="1" x14ac:dyDescent="0.3">
      <c r="A483" s="1">
        <v>2015</v>
      </c>
      <c r="B483" s="1">
        <v>626</v>
      </c>
      <c r="C483" s="1">
        <v>1</v>
      </c>
      <c r="D483" s="1" t="s">
        <v>61</v>
      </c>
      <c r="E483" s="1" t="s">
        <v>343</v>
      </c>
      <c r="F483" s="1" t="s">
        <v>817</v>
      </c>
      <c r="G483" s="1" t="s">
        <v>32</v>
      </c>
      <c r="H483" s="1" t="s">
        <v>33</v>
      </c>
      <c r="I483" s="1" t="s">
        <v>34</v>
      </c>
      <c r="J483" s="1">
        <v>7</v>
      </c>
      <c r="K483" s="1" t="s">
        <v>68</v>
      </c>
      <c r="L483" s="1" t="s">
        <v>34</v>
      </c>
      <c r="M483" s="1" t="s">
        <v>68</v>
      </c>
      <c r="N483" s="1" t="s">
        <v>69</v>
      </c>
      <c r="O483" s="1" t="s">
        <v>70</v>
      </c>
      <c r="P483" s="1">
        <v>326</v>
      </c>
      <c r="Q483" s="1">
        <f t="shared" si="9"/>
        <v>1</v>
      </c>
      <c r="R483" s="1" t="s">
        <v>173</v>
      </c>
    </row>
    <row r="484" spans="1:18" s="1" customFormat="1" x14ac:dyDescent="0.3">
      <c r="A484" s="1">
        <v>2015</v>
      </c>
      <c r="B484" s="1">
        <v>627</v>
      </c>
      <c r="C484" s="1">
        <v>1</v>
      </c>
      <c r="D484" s="1" t="s">
        <v>61</v>
      </c>
      <c r="E484" s="1" t="s">
        <v>344</v>
      </c>
      <c r="F484" s="1" t="s">
        <v>818</v>
      </c>
      <c r="G484" s="1" t="s">
        <v>32</v>
      </c>
      <c r="H484" s="1" t="s">
        <v>33</v>
      </c>
      <c r="I484" s="1" t="s">
        <v>34</v>
      </c>
      <c r="J484" s="1">
        <v>5</v>
      </c>
      <c r="K484" s="1" t="s">
        <v>128</v>
      </c>
      <c r="L484" s="1" t="s">
        <v>44</v>
      </c>
      <c r="M484" s="1" t="s">
        <v>33</v>
      </c>
      <c r="N484" s="1" t="s">
        <v>32</v>
      </c>
      <c r="O484" s="1" t="s">
        <v>201</v>
      </c>
      <c r="P484" s="1">
        <v>3</v>
      </c>
      <c r="Q484" s="1">
        <f t="shared" si="9"/>
        <v>0</v>
      </c>
      <c r="R484" s="1" t="s">
        <v>56</v>
      </c>
    </row>
    <row r="485" spans="1:18" s="1" customFormat="1" x14ac:dyDescent="0.3">
      <c r="A485" s="1">
        <v>2015</v>
      </c>
      <c r="B485" s="1">
        <v>628</v>
      </c>
      <c r="C485" s="1">
        <v>1</v>
      </c>
      <c r="D485" s="1" t="s">
        <v>61</v>
      </c>
      <c r="E485" s="1" t="s">
        <v>62</v>
      </c>
      <c r="F485" s="1" t="s">
        <v>805</v>
      </c>
      <c r="G485" s="1" t="s">
        <v>250</v>
      </c>
      <c r="H485" s="1" t="s">
        <v>251</v>
      </c>
      <c r="I485" s="1" t="s">
        <v>34</v>
      </c>
      <c r="J485" s="1">
        <v>10</v>
      </c>
      <c r="K485" s="1" t="s">
        <v>33</v>
      </c>
      <c r="L485" s="1" t="s">
        <v>34</v>
      </c>
      <c r="M485" s="1" t="s">
        <v>33</v>
      </c>
      <c r="N485" s="1" t="s">
        <v>32</v>
      </c>
      <c r="O485" s="1" t="s">
        <v>201</v>
      </c>
      <c r="P485" s="1">
        <v>3</v>
      </c>
      <c r="Q485" s="1">
        <f t="shared" si="9"/>
        <v>0</v>
      </c>
      <c r="R485" s="1" t="s">
        <v>173</v>
      </c>
    </row>
    <row r="486" spans="1:18" s="1" customFormat="1" x14ac:dyDescent="0.3">
      <c r="A486" s="1">
        <v>2015</v>
      </c>
      <c r="B486" s="1">
        <v>629</v>
      </c>
      <c r="C486" s="1">
        <v>1</v>
      </c>
      <c r="D486" s="1" t="s">
        <v>61</v>
      </c>
      <c r="E486" s="1" t="s">
        <v>520</v>
      </c>
      <c r="F486" s="1" t="s">
        <v>819</v>
      </c>
      <c r="G486" s="1" t="s">
        <v>115</v>
      </c>
      <c r="H486" s="1" t="s">
        <v>116</v>
      </c>
      <c r="I486" s="1" t="s">
        <v>34</v>
      </c>
      <c r="J486" s="1">
        <v>12</v>
      </c>
      <c r="K486" s="1" t="s">
        <v>155</v>
      </c>
      <c r="L486" s="1" t="s">
        <v>34</v>
      </c>
      <c r="M486" s="1" t="s">
        <v>116</v>
      </c>
      <c r="N486" s="1" t="s">
        <v>115</v>
      </c>
      <c r="O486" s="1" t="s">
        <v>118</v>
      </c>
      <c r="P486" s="1">
        <v>184</v>
      </c>
      <c r="Q486" s="1">
        <f t="shared" si="9"/>
        <v>0</v>
      </c>
      <c r="R486" s="1" t="s">
        <v>56</v>
      </c>
    </row>
    <row r="487" spans="1:18" s="1" customFormat="1" x14ac:dyDescent="0.3">
      <c r="A487" s="1">
        <v>2015</v>
      </c>
      <c r="B487" s="1">
        <v>630</v>
      </c>
      <c r="C487" s="1">
        <v>1</v>
      </c>
      <c r="D487" s="1" t="s">
        <v>61</v>
      </c>
      <c r="E487" s="1" t="s">
        <v>345</v>
      </c>
      <c r="F487" s="1" t="s">
        <v>787</v>
      </c>
      <c r="G487" s="1" t="s">
        <v>137</v>
      </c>
      <c r="H487" s="1" t="s">
        <v>138</v>
      </c>
      <c r="I487" s="1" t="s">
        <v>44</v>
      </c>
      <c r="J487" s="1">
        <v>5</v>
      </c>
      <c r="K487" s="1" t="s">
        <v>172</v>
      </c>
      <c r="L487" s="1" t="s">
        <v>44</v>
      </c>
      <c r="M487" s="1" t="s">
        <v>138</v>
      </c>
      <c r="N487" s="1" t="s">
        <v>137</v>
      </c>
      <c r="O487" s="1" t="s">
        <v>139</v>
      </c>
      <c r="P487" s="1">
        <v>16</v>
      </c>
      <c r="Q487" s="1">
        <f t="shared" si="9"/>
        <v>0</v>
      </c>
      <c r="R487" s="1" t="s">
        <v>56</v>
      </c>
    </row>
    <row r="488" spans="1:18" s="1" customFormat="1" x14ac:dyDescent="0.3">
      <c r="A488" s="1">
        <v>2015</v>
      </c>
      <c r="B488" s="1">
        <v>632</v>
      </c>
      <c r="C488" s="1">
        <v>1</v>
      </c>
      <c r="D488" s="1" t="s">
        <v>61</v>
      </c>
      <c r="E488" s="1" t="s">
        <v>604</v>
      </c>
      <c r="F488" s="1" t="s">
        <v>770</v>
      </c>
      <c r="G488" s="1" t="s">
        <v>196</v>
      </c>
      <c r="H488" s="1" t="s">
        <v>195</v>
      </c>
      <c r="I488" s="1" t="s">
        <v>34</v>
      </c>
      <c r="J488" s="1">
        <v>16</v>
      </c>
      <c r="K488" s="1" t="s">
        <v>72</v>
      </c>
      <c r="L488" s="1" t="s">
        <v>34</v>
      </c>
      <c r="M488" s="1" t="s">
        <v>195</v>
      </c>
      <c r="N488" s="1" t="s">
        <v>196</v>
      </c>
      <c r="O488" s="1" t="s">
        <v>197</v>
      </c>
      <c r="P488" s="1">
        <v>303</v>
      </c>
      <c r="Q488" s="1">
        <f t="shared" si="9"/>
        <v>1</v>
      </c>
      <c r="R488" s="1" t="s">
        <v>56</v>
      </c>
    </row>
    <row r="489" spans="1:18" s="1" customFormat="1" x14ac:dyDescent="0.3">
      <c r="A489" s="1">
        <v>2015</v>
      </c>
      <c r="B489" s="1">
        <v>633</v>
      </c>
      <c r="C489" s="1">
        <v>1</v>
      </c>
      <c r="D489" s="1" t="s">
        <v>61</v>
      </c>
      <c r="E489" s="1" t="s">
        <v>605</v>
      </c>
      <c r="F489" s="1" t="s">
        <v>820</v>
      </c>
      <c r="G489" s="1" t="s">
        <v>102</v>
      </c>
      <c r="H489" s="1" t="s">
        <v>103</v>
      </c>
      <c r="I489" s="1" t="s">
        <v>34</v>
      </c>
      <c r="J489" s="1">
        <v>16</v>
      </c>
      <c r="K489" s="1" t="s">
        <v>64</v>
      </c>
      <c r="L489" s="1" t="s">
        <v>34</v>
      </c>
      <c r="M489" s="1" t="s">
        <v>64</v>
      </c>
      <c r="N489" s="1" t="s">
        <v>63</v>
      </c>
      <c r="O489" s="1" t="s">
        <v>152</v>
      </c>
      <c r="P489" s="1">
        <v>5</v>
      </c>
      <c r="Q489" s="1">
        <f t="shared" si="9"/>
        <v>0</v>
      </c>
      <c r="R489" s="1" t="s">
        <v>173</v>
      </c>
    </row>
    <row r="490" spans="1:18" s="1" customFormat="1" x14ac:dyDescent="0.3">
      <c r="A490" s="1">
        <v>2015</v>
      </c>
      <c r="B490" s="1">
        <v>634</v>
      </c>
      <c r="C490" s="1">
        <v>1</v>
      </c>
      <c r="D490" s="1" t="s">
        <v>61</v>
      </c>
      <c r="E490" s="1" t="s">
        <v>416</v>
      </c>
      <c r="F490" s="1" t="s">
        <v>821</v>
      </c>
      <c r="G490" s="1" t="s">
        <v>127</v>
      </c>
      <c r="H490" s="1" t="s">
        <v>128</v>
      </c>
      <c r="I490" s="1" t="s">
        <v>44</v>
      </c>
      <c r="J490" s="1">
        <v>8</v>
      </c>
      <c r="K490" s="1" t="s">
        <v>68</v>
      </c>
      <c r="L490" s="1" t="s">
        <v>34</v>
      </c>
      <c r="M490" s="1" t="s">
        <v>128</v>
      </c>
      <c r="N490" s="1" t="s">
        <v>127</v>
      </c>
      <c r="O490" s="1" t="s">
        <v>129</v>
      </c>
      <c r="P490" s="1">
        <v>177</v>
      </c>
      <c r="Q490" s="1">
        <f t="shared" ref="Q490:Q521" si="10">IF(P490&lt;196.3,0,1)</f>
        <v>0</v>
      </c>
      <c r="R490" s="1" t="s">
        <v>56</v>
      </c>
    </row>
    <row r="491" spans="1:18" s="1" customFormat="1" x14ac:dyDescent="0.3">
      <c r="A491" s="1">
        <v>2015</v>
      </c>
      <c r="B491" s="1">
        <v>635</v>
      </c>
      <c r="C491" s="1">
        <v>1</v>
      </c>
      <c r="D491" s="1" t="s">
        <v>61</v>
      </c>
      <c r="E491" s="1" t="s">
        <v>939</v>
      </c>
      <c r="F491" s="1" t="s">
        <v>822</v>
      </c>
      <c r="G491" s="1" t="s">
        <v>143</v>
      </c>
      <c r="H491" s="1" t="s">
        <v>144</v>
      </c>
      <c r="I491" s="1" t="s">
        <v>34</v>
      </c>
      <c r="J491" s="1">
        <v>4</v>
      </c>
      <c r="K491" s="1" t="s">
        <v>216</v>
      </c>
      <c r="L491" s="1" t="s">
        <v>44</v>
      </c>
      <c r="M491" s="1" t="s">
        <v>144</v>
      </c>
      <c r="N491" s="1" t="s">
        <v>145</v>
      </c>
      <c r="O491" s="1" t="s">
        <v>146</v>
      </c>
      <c r="P491" s="1">
        <v>232</v>
      </c>
      <c r="Q491" s="1">
        <f t="shared" si="10"/>
        <v>1</v>
      </c>
      <c r="R491" s="1" t="s">
        <v>56</v>
      </c>
    </row>
    <row r="492" spans="1:18" s="1" customFormat="1" x14ac:dyDescent="0.3">
      <c r="A492" s="1">
        <v>2015</v>
      </c>
      <c r="B492" s="1">
        <v>636</v>
      </c>
      <c r="C492" s="1">
        <v>1</v>
      </c>
      <c r="D492" s="1" t="s">
        <v>61</v>
      </c>
      <c r="E492" s="1" t="s">
        <v>939</v>
      </c>
      <c r="F492" s="1" t="s">
        <v>825</v>
      </c>
      <c r="G492" s="1" t="s">
        <v>127</v>
      </c>
      <c r="H492" s="1" t="s">
        <v>128</v>
      </c>
      <c r="I492" s="1" t="s">
        <v>44</v>
      </c>
      <c r="J492" s="1">
        <v>2</v>
      </c>
      <c r="K492" s="1" t="s">
        <v>87</v>
      </c>
      <c r="L492" s="1" t="s">
        <v>44</v>
      </c>
      <c r="M492" s="1" t="s">
        <v>128</v>
      </c>
      <c r="N492" s="1" t="s">
        <v>127</v>
      </c>
      <c r="O492" s="1" t="s">
        <v>129</v>
      </c>
      <c r="P492" s="1">
        <v>177</v>
      </c>
      <c r="Q492" s="1">
        <f t="shared" si="10"/>
        <v>0</v>
      </c>
      <c r="R492" s="1" t="s">
        <v>56</v>
      </c>
    </row>
    <row r="493" spans="1:18" s="1" customFormat="1" x14ac:dyDescent="0.3">
      <c r="A493" s="1">
        <v>2015</v>
      </c>
      <c r="B493" s="1">
        <v>637</v>
      </c>
      <c r="C493" s="1">
        <v>1</v>
      </c>
      <c r="D493" s="1" t="s">
        <v>61</v>
      </c>
      <c r="E493" s="1" t="s">
        <v>939</v>
      </c>
      <c r="F493" s="1" t="s">
        <v>824</v>
      </c>
      <c r="G493" s="1" t="s">
        <v>32</v>
      </c>
      <c r="H493" s="1" t="s">
        <v>33</v>
      </c>
      <c r="I493" s="1" t="s">
        <v>34</v>
      </c>
      <c r="J493" s="1">
        <v>12</v>
      </c>
      <c r="K493" s="1" t="s">
        <v>128</v>
      </c>
      <c r="L493" s="1" t="s">
        <v>44</v>
      </c>
      <c r="M493" s="1" t="s">
        <v>128</v>
      </c>
      <c r="N493" s="1" t="s">
        <v>127</v>
      </c>
      <c r="O493" s="1" t="s">
        <v>129</v>
      </c>
      <c r="P493" s="1">
        <v>177</v>
      </c>
      <c r="Q493" s="1">
        <f t="shared" si="10"/>
        <v>0</v>
      </c>
      <c r="R493" s="1" t="s">
        <v>173</v>
      </c>
    </row>
    <row r="494" spans="1:18" s="1" customFormat="1" x14ac:dyDescent="0.3">
      <c r="A494" s="1">
        <v>2015</v>
      </c>
      <c r="B494" s="1">
        <v>638</v>
      </c>
      <c r="C494" s="1">
        <v>1</v>
      </c>
      <c r="D494" s="1" t="s">
        <v>61</v>
      </c>
      <c r="E494" s="1" t="s">
        <v>939</v>
      </c>
      <c r="F494" s="1" t="s">
        <v>823</v>
      </c>
      <c r="G494" s="1" t="s">
        <v>137</v>
      </c>
      <c r="H494" s="1" t="s">
        <v>138</v>
      </c>
      <c r="I494" s="1" t="s">
        <v>44</v>
      </c>
      <c r="J494" s="1">
        <v>13</v>
      </c>
      <c r="K494" s="1" t="s">
        <v>162</v>
      </c>
      <c r="L494" s="1" t="s">
        <v>34</v>
      </c>
      <c r="M494" s="1" t="s">
        <v>138</v>
      </c>
      <c r="N494" s="1" t="s">
        <v>137</v>
      </c>
      <c r="O494" s="1" t="s">
        <v>139</v>
      </c>
      <c r="P494" s="1">
        <v>16</v>
      </c>
      <c r="Q494" s="1">
        <f t="shared" si="10"/>
        <v>0</v>
      </c>
      <c r="R494" s="1" t="s">
        <v>56</v>
      </c>
    </row>
    <row r="495" spans="1:18" s="1" customFormat="1" x14ac:dyDescent="0.3">
      <c r="A495" s="1">
        <v>2015</v>
      </c>
      <c r="B495" s="1">
        <v>639</v>
      </c>
      <c r="C495" s="1">
        <v>1</v>
      </c>
      <c r="D495" s="1" t="s">
        <v>61</v>
      </c>
      <c r="E495" s="1" t="s">
        <v>939</v>
      </c>
      <c r="F495" s="1" t="s">
        <v>695</v>
      </c>
      <c r="G495" s="1" t="s">
        <v>71</v>
      </c>
      <c r="H495" s="1" t="s">
        <v>72</v>
      </c>
      <c r="I495" s="1" t="s">
        <v>34</v>
      </c>
      <c r="J495" s="1">
        <v>6</v>
      </c>
      <c r="K495" s="1" t="s">
        <v>64</v>
      </c>
      <c r="L495" s="1" t="s">
        <v>34</v>
      </c>
      <c r="M495" s="1" t="s">
        <v>64</v>
      </c>
      <c r="N495" s="1" t="s">
        <v>63</v>
      </c>
      <c r="O495" s="1" t="s">
        <v>152</v>
      </c>
      <c r="P495" s="1">
        <v>5</v>
      </c>
      <c r="Q495" s="1">
        <f t="shared" si="10"/>
        <v>0</v>
      </c>
      <c r="R495" s="1" t="s">
        <v>173</v>
      </c>
    </row>
    <row r="496" spans="1:18" s="1" customFormat="1" x14ac:dyDescent="0.3">
      <c r="A496" s="1">
        <v>2015</v>
      </c>
      <c r="B496" s="1">
        <v>640</v>
      </c>
      <c r="C496" s="1">
        <v>1</v>
      </c>
      <c r="D496" s="1" t="s">
        <v>61</v>
      </c>
      <c r="E496" s="1" t="s">
        <v>939</v>
      </c>
      <c r="F496" s="1" t="s">
        <v>826</v>
      </c>
      <c r="G496" s="1" t="s">
        <v>127</v>
      </c>
      <c r="H496" s="1" t="s">
        <v>128</v>
      </c>
      <c r="I496" s="1" t="s">
        <v>44</v>
      </c>
      <c r="J496" s="1">
        <v>16</v>
      </c>
      <c r="K496" s="1" t="s">
        <v>43</v>
      </c>
      <c r="L496" s="1" t="s">
        <v>44</v>
      </c>
      <c r="M496" s="1" t="s">
        <v>43</v>
      </c>
      <c r="N496" s="1" t="s">
        <v>158</v>
      </c>
      <c r="O496" s="1" t="s">
        <v>159</v>
      </c>
      <c r="P496" s="1">
        <v>257</v>
      </c>
      <c r="Q496" s="1">
        <f t="shared" si="10"/>
        <v>1</v>
      </c>
      <c r="R496" s="1" t="s">
        <v>173</v>
      </c>
    </row>
    <row r="497" spans="1:21" s="1" customFormat="1" x14ac:dyDescent="0.3">
      <c r="A497" s="1">
        <v>2015</v>
      </c>
      <c r="B497" s="1">
        <v>642</v>
      </c>
      <c r="C497" s="1">
        <v>1</v>
      </c>
      <c r="D497" s="1" t="s">
        <v>61</v>
      </c>
      <c r="E497" s="1" t="s">
        <v>280</v>
      </c>
      <c r="F497" s="1" t="s">
        <v>689</v>
      </c>
      <c r="G497" s="1" t="s">
        <v>115</v>
      </c>
      <c r="H497" s="1" t="s">
        <v>116</v>
      </c>
      <c r="I497" s="1" t="s">
        <v>34</v>
      </c>
      <c r="J497" s="1">
        <v>6</v>
      </c>
      <c r="K497" s="1" t="s">
        <v>220</v>
      </c>
      <c r="L497" s="1" t="s">
        <v>34</v>
      </c>
      <c r="M497" s="1" t="s">
        <v>116</v>
      </c>
      <c r="N497" s="1" t="s">
        <v>115</v>
      </c>
      <c r="O497" s="1" t="s">
        <v>118</v>
      </c>
      <c r="P497" s="1">
        <v>184</v>
      </c>
      <c r="Q497" s="1">
        <f t="shared" si="10"/>
        <v>0</v>
      </c>
      <c r="R497" s="1" t="s">
        <v>56</v>
      </c>
    </row>
    <row r="498" spans="1:21" s="1" customFormat="1" x14ac:dyDescent="0.3">
      <c r="A498" s="1">
        <v>2015</v>
      </c>
      <c r="B498" s="1">
        <v>643</v>
      </c>
      <c r="C498" s="1">
        <v>1</v>
      </c>
      <c r="D498" s="1" t="s">
        <v>61</v>
      </c>
      <c r="E498" s="1" t="s">
        <v>280</v>
      </c>
      <c r="F498" s="1" t="s">
        <v>764</v>
      </c>
      <c r="G498" s="1" t="s">
        <v>63</v>
      </c>
      <c r="H498" s="1" t="s">
        <v>64</v>
      </c>
      <c r="I498" s="1" t="s">
        <v>34</v>
      </c>
      <c r="J498" s="1">
        <v>16</v>
      </c>
      <c r="K498" s="1" t="s">
        <v>103</v>
      </c>
      <c r="L498" s="1" t="s">
        <v>34</v>
      </c>
      <c r="M498" s="1" t="s">
        <v>64</v>
      </c>
      <c r="N498" s="1" t="s">
        <v>63</v>
      </c>
      <c r="O498" s="1" t="s">
        <v>152</v>
      </c>
      <c r="P498" s="1">
        <v>5</v>
      </c>
      <c r="Q498" s="1">
        <f t="shared" si="10"/>
        <v>0</v>
      </c>
      <c r="R498" s="1" t="s">
        <v>56</v>
      </c>
    </row>
    <row r="499" spans="1:21" s="1" customFormat="1" x14ac:dyDescent="0.3">
      <c r="A499" s="1">
        <v>2015</v>
      </c>
      <c r="B499" s="1">
        <v>644</v>
      </c>
      <c r="C499" s="1">
        <v>1</v>
      </c>
      <c r="D499" s="1" t="s">
        <v>61</v>
      </c>
      <c r="E499" s="1" t="s">
        <v>566</v>
      </c>
      <c r="F499" s="1" t="s">
        <v>827</v>
      </c>
      <c r="G499" s="1" t="s">
        <v>127</v>
      </c>
      <c r="H499" s="1" t="s">
        <v>128</v>
      </c>
      <c r="I499" s="1" t="s">
        <v>44</v>
      </c>
      <c r="J499" s="1">
        <v>14</v>
      </c>
      <c r="K499" s="1" t="s">
        <v>212</v>
      </c>
      <c r="L499" s="1" t="s">
        <v>44</v>
      </c>
      <c r="M499" s="1" t="s">
        <v>128</v>
      </c>
      <c r="N499" s="1" t="s">
        <v>127</v>
      </c>
      <c r="O499" s="1" t="s">
        <v>129</v>
      </c>
      <c r="P499" s="1">
        <v>177</v>
      </c>
      <c r="Q499" s="1">
        <f t="shared" si="10"/>
        <v>0</v>
      </c>
      <c r="R499" s="1" t="s">
        <v>56</v>
      </c>
    </row>
    <row r="500" spans="1:21" s="1" customFormat="1" x14ac:dyDescent="0.3">
      <c r="A500" s="1">
        <v>2015</v>
      </c>
      <c r="B500" s="1">
        <v>645</v>
      </c>
      <c r="C500" s="1">
        <v>1</v>
      </c>
      <c r="D500" s="1" t="s">
        <v>61</v>
      </c>
      <c r="E500" s="1" t="s">
        <v>282</v>
      </c>
      <c r="F500" s="1" t="s">
        <v>828</v>
      </c>
      <c r="G500" s="1" t="s">
        <v>166</v>
      </c>
      <c r="H500" s="1" t="s">
        <v>167</v>
      </c>
      <c r="I500" s="1" t="s">
        <v>44</v>
      </c>
      <c r="J500" s="1">
        <v>7</v>
      </c>
      <c r="K500" s="1" t="s">
        <v>116</v>
      </c>
      <c r="L500" s="1" t="s">
        <v>34</v>
      </c>
      <c r="M500" s="1" t="s">
        <v>116</v>
      </c>
      <c r="N500" s="1" t="s">
        <v>115</v>
      </c>
      <c r="O500" s="1" t="s">
        <v>118</v>
      </c>
      <c r="P500" s="1">
        <v>184</v>
      </c>
      <c r="Q500" s="1">
        <f t="shared" si="10"/>
        <v>0</v>
      </c>
      <c r="R500" s="1" t="s">
        <v>173</v>
      </c>
    </row>
    <row r="501" spans="1:21" s="5" customFormat="1" x14ac:dyDescent="0.3">
      <c r="A501" s="5">
        <v>2012</v>
      </c>
      <c r="B501" s="5">
        <v>6</v>
      </c>
      <c r="C501" s="5">
        <v>1</v>
      </c>
      <c r="D501" s="5" t="s">
        <v>30</v>
      </c>
      <c r="E501" s="5" t="s">
        <v>215</v>
      </c>
      <c r="F501" s="5" t="s">
        <v>711</v>
      </c>
      <c r="G501" s="5" t="s">
        <v>42</v>
      </c>
      <c r="H501" s="5" t="s">
        <v>43</v>
      </c>
      <c r="I501" s="5" t="s">
        <v>44</v>
      </c>
      <c r="J501" s="5">
        <v>9</v>
      </c>
      <c r="K501" s="5" t="s">
        <v>138</v>
      </c>
      <c r="L501" s="5" t="s">
        <v>44</v>
      </c>
      <c r="M501" s="5" t="s">
        <v>138</v>
      </c>
      <c r="N501" s="5" t="s">
        <v>137</v>
      </c>
      <c r="O501" s="5" t="s">
        <v>139</v>
      </c>
      <c r="P501" s="5">
        <v>16</v>
      </c>
      <c r="Q501" s="5">
        <f t="shared" si="10"/>
        <v>0</v>
      </c>
      <c r="R501" s="5" t="s">
        <v>173</v>
      </c>
    </row>
    <row r="502" spans="1:21" s="5" customFormat="1" x14ac:dyDescent="0.3">
      <c r="A502" s="5">
        <v>2012</v>
      </c>
      <c r="B502" s="5">
        <v>7</v>
      </c>
      <c r="C502" s="5">
        <v>1</v>
      </c>
      <c r="D502" s="5" t="s">
        <v>30</v>
      </c>
      <c r="E502" s="5" t="s">
        <v>418</v>
      </c>
      <c r="F502" s="5" t="s">
        <v>941</v>
      </c>
      <c r="G502" s="5" t="s">
        <v>42</v>
      </c>
      <c r="H502" s="5" t="s">
        <v>43</v>
      </c>
      <c r="I502" s="5" t="s">
        <v>44</v>
      </c>
      <c r="J502" s="5">
        <v>9</v>
      </c>
      <c r="K502" s="5" t="s">
        <v>138</v>
      </c>
      <c r="L502" s="5" t="s">
        <v>44</v>
      </c>
      <c r="M502" s="5" t="s">
        <v>138</v>
      </c>
      <c r="N502" s="5" t="s">
        <v>137</v>
      </c>
      <c r="O502" s="5" t="s">
        <v>139</v>
      </c>
      <c r="P502" s="5">
        <v>16</v>
      </c>
      <c r="Q502" s="5">
        <f t="shared" si="10"/>
        <v>0</v>
      </c>
      <c r="R502" s="5" t="s">
        <v>173</v>
      </c>
    </row>
    <row r="503" spans="1:21" s="5" customFormat="1" x14ac:dyDescent="0.3">
      <c r="A503" s="5">
        <v>2012</v>
      </c>
      <c r="B503" s="5">
        <v>9</v>
      </c>
      <c r="C503" s="5">
        <v>1</v>
      </c>
      <c r="D503" s="5" t="s">
        <v>30</v>
      </c>
      <c r="E503" s="5" t="s">
        <v>455</v>
      </c>
      <c r="F503" s="5" t="s">
        <v>942</v>
      </c>
      <c r="G503" s="5" t="s">
        <v>53</v>
      </c>
      <c r="H503" s="5" t="s">
        <v>54</v>
      </c>
      <c r="I503" s="5" t="s">
        <v>34</v>
      </c>
      <c r="J503" s="5">
        <v>11</v>
      </c>
      <c r="K503" s="5" t="s">
        <v>82</v>
      </c>
      <c r="L503" s="5" t="s">
        <v>44</v>
      </c>
      <c r="M503" s="5" t="s">
        <v>82</v>
      </c>
      <c r="N503" s="5" t="s">
        <v>84</v>
      </c>
      <c r="O503" s="5" t="s">
        <v>85</v>
      </c>
      <c r="P503" s="5">
        <v>78</v>
      </c>
      <c r="Q503" s="5">
        <f t="shared" si="10"/>
        <v>0</v>
      </c>
      <c r="R503" s="5" t="s">
        <v>173</v>
      </c>
    </row>
    <row r="504" spans="1:21" s="5" customFormat="1" x14ac:dyDescent="0.3">
      <c r="A504" s="5">
        <v>2012</v>
      </c>
      <c r="B504" s="5">
        <v>11</v>
      </c>
      <c r="C504" s="5">
        <v>1</v>
      </c>
      <c r="D504" s="5" t="s">
        <v>30</v>
      </c>
      <c r="E504" s="5" t="s">
        <v>439</v>
      </c>
      <c r="F504" s="5" t="s">
        <v>693</v>
      </c>
      <c r="G504" s="5" t="s">
        <v>42</v>
      </c>
      <c r="H504" s="5" t="s">
        <v>43</v>
      </c>
      <c r="I504" s="5" t="s">
        <v>44</v>
      </c>
      <c r="J504" s="5">
        <v>10</v>
      </c>
      <c r="K504" s="5" t="s">
        <v>172</v>
      </c>
      <c r="L504" s="5" t="s">
        <v>44</v>
      </c>
      <c r="M504" s="5" t="s">
        <v>172</v>
      </c>
      <c r="N504" s="5" t="s">
        <v>171</v>
      </c>
      <c r="O504" s="5" t="s">
        <v>199</v>
      </c>
      <c r="P504" s="5">
        <v>221</v>
      </c>
      <c r="Q504" s="5">
        <f t="shared" si="10"/>
        <v>1</v>
      </c>
      <c r="R504" s="5" t="s">
        <v>173</v>
      </c>
    </row>
    <row r="505" spans="1:21" s="5" customFormat="1" x14ac:dyDescent="0.3">
      <c r="A505" s="5">
        <v>2012</v>
      </c>
      <c r="B505" s="5">
        <v>17</v>
      </c>
      <c r="C505" s="5">
        <v>1</v>
      </c>
      <c r="D505" s="5" t="s">
        <v>30</v>
      </c>
      <c r="E505" s="5" t="s">
        <v>270</v>
      </c>
      <c r="F505" s="5" t="s">
        <v>946</v>
      </c>
      <c r="G505" s="5" t="s">
        <v>42</v>
      </c>
      <c r="H505" s="5" t="s">
        <v>43</v>
      </c>
      <c r="I505" s="5" t="s">
        <v>44</v>
      </c>
      <c r="J505" s="5">
        <v>2</v>
      </c>
      <c r="K505" s="5" t="s">
        <v>144</v>
      </c>
      <c r="L505" s="5" t="s">
        <v>34</v>
      </c>
      <c r="M505" s="5" t="s">
        <v>144</v>
      </c>
      <c r="N505" s="5" t="s">
        <v>145</v>
      </c>
      <c r="O505" s="5" t="s">
        <v>146</v>
      </c>
      <c r="P505" s="5">
        <v>232</v>
      </c>
      <c r="Q505" s="5">
        <f t="shared" si="10"/>
        <v>1</v>
      </c>
      <c r="R505" s="5" t="s">
        <v>173</v>
      </c>
    </row>
    <row r="506" spans="1:21" s="5" customFormat="1" x14ac:dyDescent="0.3">
      <c r="A506" s="5">
        <v>2012</v>
      </c>
      <c r="B506" s="5">
        <v>22</v>
      </c>
      <c r="C506" s="5">
        <v>1</v>
      </c>
      <c r="D506" s="5" t="s">
        <v>30</v>
      </c>
      <c r="E506" s="5" t="s">
        <v>582</v>
      </c>
      <c r="F506" s="5" t="s">
        <v>791</v>
      </c>
      <c r="G506" s="5" t="s">
        <v>127</v>
      </c>
      <c r="H506" s="5" t="s">
        <v>128</v>
      </c>
      <c r="I506" s="5" t="s">
        <v>44</v>
      </c>
      <c r="J506" s="5">
        <v>16</v>
      </c>
      <c r="K506" s="5" t="s">
        <v>162</v>
      </c>
      <c r="L506" s="5" t="s">
        <v>34</v>
      </c>
      <c r="M506" s="5" t="s">
        <v>162</v>
      </c>
      <c r="N506" s="5" t="s">
        <v>161</v>
      </c>
      <c r="O506" s="5" t="s">
        <v>163</v>
      </c>
      <c r="P506" s="5">
        <v>1582</v>
      </c>
      <c r="Q506" s="5">
        <f t="shared" si="10"/>
        <v>1</v>
      </c>
      <c r="R506" s="5" t="s">
        <v>173</v>
      </c>
    </row>
    <row r="507" spans="1:21" s="5" customFormat="1" x14ac:dyDescent="0.3">
      <c r="A507" s="5">
        <v>2012</v>
      </c>
      <c r="B507" s="5">
        <v>24</v>
      </c>
      <c r="C507" s="5">
        <v>1</v>
      </c>
      <c r="D507" s="5" t="s">
        <v>30</v>
      </c>
      <c r="E507" s="5" t="s">
        <v>490</v>
      </c>
      <c r="F507" s="5" t="s">
        <v>911</v>
      </c>
      <c r="G507" s="5" t="s">
        <v>67</v>
      </c>
      <c r="H507" s="5" t="s">
        <v>68</v>
      </c>
      <c r="I507" s="5" t="s">
        <v>34</v>
      </c>
      <c r="J507" s="5">
        <v>12</v>
      </c>
      <c r="K507" s="5" t="s">
        <v>103</v>
      </c>
      <c r="L507" s="5" t="s">
        <v>34</v>
      </c>
      <c r="M507" s="5" t="s">
        <v>68</v>
      </c>
      <c r="N507" s="5" t="s">
        <v>69</v>
      </c>
      <c r="O507" s="5" t="s">
        <v>70</v>
      </c>
      <c r="P507" s="5">
        <v>326</v>
      </c>
      <c r="Q507" s="5">
        <f t="shared" si="10"/>
        <v>1</v>
      </c>
      <c r="R507" s="5" t="s">
        <v>56</v>
      </c>
    </row>
    <row r="508" spans="1:21" s="5" customFormat="1" x14ac:dyDescent="0.3">
      <c r="A508" s="5">
        <v>2012</v>
      </c>
      <c r="B508" s="5">
        <v>26</v>
      </c>
      <c r="C508" s="5">
        <v>1</v>
      </c>
      <c r="D508" s="5" t="s">
        <v>30</v>
      </c>
      <c r="E508" s="5" t="s">
        <v>395</v>
      </c>
      <c r="F508" s="5" t="s">
        <v>794</v>
      </c>
      <c r="G508" s="5" t="s">
        <v>127</v>
      </c>
      <c r="H508" s="5" t="s">
        <v>128</v>
      </c>
      <c r="I508" s="5" t="s">
        <v>44</v>
      </c>
      <c r="J508" s="5">
        <v>15</v>
      </c>
      <c r="K508" s="5" t="s">
        <v>193</v>
      </c>
      <c r="L508" s="5" t="s">
        <v>44</v>
      </c>
      <c r="M508" s="5" t="s">
        <v>128</v>
      </c>
      <c r="N508" s="5" t="s">
        <v>127</v>
      </c>
      <c r="O508" s="5" t="s">
        <v>129</v>
      </c>
      <c r="P508" s="5">
        <v>177</v>
      </c>
      <c r="Q508" s="5">
        <f t="shared" si="10"/>
        <v>0</v>
      </c>
      <c r="R508" s="5" t="s">
        <v>56</v>
      </c>
      <c r="S508" s="5" t="s">
        <v>1029</v>
      </c>
      <c r="T508" s="5" t="s">
        <v>569</v>
      </c>
      <c r="U508" s="5" t="s">
        <v>570</v>
      </c>
    </row>
    <row r="509" spans="1:21" s="5" customFormat="1" x14ac:dyDescent="0.3">
      <c r="A509" s="5">
        <v>2012</v>
      </c>
      <c r="B509" s="5">
        <v>31</v>
      </c>
      <c r="C509" s="5">
        <v>1</v>
      </c>
      <c r="D509" s="5" t="s">
        <v>30</v>
      </c>
      <c r="E509" s="5" t="s">
        <v>306</v>
      </c>
      <c r="F509" s="5" t="s">
        <v>710</v>
      </c>
      <c r="G509" s="5" t="s">
        <v>143</v>
      </c>
      <c r="H509" s="5" t="s">
        <v>144</v>
      </c>
      <c r="I509" s="5" t="s">
        <v>34</v>
      </c>
      <c r="J509" s="5">
        <v>4</v>
      </c>
      <c r="K509" s="5" t="s">
        <v>82</v>
      </c>
      <c r="L509" s="5" t="s">
        <v>44</v>
      </c>
      <c r="M509" s="5" t="s">
        <v>144</v>
      </c>
      <c r="N509" s="5" t="s">
        <v>145</v>
      </c>
      <c r="O509" s="5" t="s">
        <v>146</v>
      </c>
      <c r="P509" s="5">
        <v>232</v>
      </c>
      <c r="Q509" s="5">
        <f t="shared" si="10"/>
        <v>1</v>
      </c>
      <c r="R509" s="5" t="s">
        <v>56</v>
      </c>
    </row>
    <row r="510" spans="1:21" s="5" customFormat="1" x14ac:dyDescent="0.3">
      <c r="A510" s="5">
        <v>2012</v>
      </c>
      <c r="B510" s="5">
        <v>40</v>
      </c>
      <c r="C510" s="5">
        <v>1</v>
      </c>
      <c r="D510" s="5" t="s">
        <v>30</v>
      </c>
      <c r="E510" s="5" t="s">
        <v>309</v>
      </c>
      <c r="F510" s="5" t="s">
        <v>951</v>
      </c>
      <c r="G510" s="5" t="s">
        <v>127</v>
      </c>
      <c r="H510" s="5" t="s">
        <v>128</v>
      </c>
      <c r="I510" s="5" t="s">
        <v>44</v>
      </c>
      <c r="J510" s="5">
        <v>4</v>
      </c>
      <c r="K510" s="5" t="s">
        <v>33</v>
      </c>
      <c r="L510" s="5" t="s">
        <v>34</v>
      </c>
      <c r="M510" s="5" t="s">
        <v>33</v>
      </c>
      <c r="N510" s="5" t="s">
        <v>32</v>
      </c>
      <c r="O510" s="5" t="s">
        <v>201</v>
      </c>
      <c r="P510" s="5">
        <v>3</v>
      </c>
      <c r="Q510" s="5">
        <f t="shared" si="10"/>
        <v>0</v>
      </c>
      <c r="R510" s="5" t="s">
        <v>173</v>
      </c>
    </row>
    <row r="511" spans="1:21" s="5" customFormat="1" x14ac:dyDescent="0.3">
      <c r="A511" s="5">
        <v>2012</v>
      </c>
      <c r="B511" s="5">
        <v>42</v>
      </c>
      <c r="C511" s="5">
        <v>1</v>
      </c>
      <c r="D511" s="5" t="s">
        <v>30</v>
      </c>
      <c r="E511" s="5" t="s">
        <v>547</v>
      </c>
      <c r="F511" s="5" t="s">
        <v>712</v>
      </c>
      <c r="G511" s="5" t="s">
        <v>102</v>
      </c>
      <c r="H511" s="5" t="s">
        <v>103</v>
      </c>
      <c r="I511" s="5" t="s">
        <v>34</v>
      </c>
      <c r="J511" s="5">
        <v>14</v>
      </c>
      <c r="K511" s="5" t="s">
        <v>144</v>
      </c>
      <c r="L511" s="5" t="s">
        <v>34</v>
      </c>
      <c r="M511" s="5" t="s">
        <v>144</v>
      </c>
      <c r="N511" s="5" t="s">
        <v>145</v>
      </c>
      <c r="O511" s="5" t="s">
        <v>146</v>
      </c>
      <c r="P511" s="5">
        <v>232</v>
      </c>
      <c r="Q511" s="5">
        <f t="shared" si="10"/>
        <v>1</v>
      </c>
      <c r="R511" s="5" t="s">
        <v>173</v>
      </c>
    </row>
    <row r="512" spans="1:21" s="5" customFormat="1" x14ac:dyDescent="0.3">
      <c r="A512" s="5">
        <v>2012</v>
      </c>
      <c r="B512" s="5">
        <v>45</v>
      </c>
      <c r="C512" s="5">
        <v>1</v>
      </c>
      <c r="D512" s="5" t="s">
        <v>30</v>
      </c>
      <c r="E512" s="5" t="s">
        <v>399</v>
      </c>
      <c r="F512" s="5" t="s">
        <v>927</v>
      </c>
      <c r="G512" s="5" t="s">
        <v>42</v>
      </c>
      <c r="H512" s="5" t="s">
        <v>43</v>
      </c>
      <c r="I512" s="5" t="s">
        <v>44</v>
      </c>
      <c r="J512" s="5">
        <v>8</v>
      </c>
      <c r="K512" s="5" t="s">
        <v>132</v>
      </c>
      <c r="L512" s="5" t="s">
        <v>44</v>
      </c>
      <c r="M512" s="5" t="s">
        <v>43</v>
      </c>
      <c r="N512" s="5" t="s">
        <v>158</v>
      </c>
      <c r="O512" s="5" t="s">
        <v>159</v>
      </c>
      <c r="P512" s="5">
        <v>257</v>
      </c>
      <c r="Q512" s="5">
        <f t="shared" si="10"/>
        <v>1</v>
      </c>
      <c r="R512" s="5" t="s">
        <v>56</v>
      </c>
    </row>
    <row r="513" spans="1:19" s="5" customFormat="1" x14ac:dyDescent="0.3">
      <c r="A513" s="5">
        <v>2012</v>
      </c>
      <c r="B513" s="5">
        <v>59</v>
      </c>
      <c r="C513" s="5">
        <v>1</v>
      </c>
      <c r="D513" s="5" t="s">
        <v>30</v>
      </c>
      <c r="E513" s="5" t="s">
        <v>203</v>
      </c>
      <c r="F513" s="5" t="s">
        <v>743</v>
      </c>
      <c r="G513" s="5" t="s">
        <v>204</v>
      </c>
      <c r="H513" s="5" t="s">
        <v>193</v>
      </c>
      <c r="I513" s="5" t="s">
        <v>44</v>
      </c>
      <c r="J513" s="5">
        <v>5</v>
      </c>
      <c r="K513" s="5" t="s">
        <v>195</v>
      </c>
      <c r="L513" s="5" t="s">
        <v>34</v>
      </c>
      <c r="M513" s="5" t="s">
        <v>193</v>
      </c>
      <c r="N513" s="5" t="s">
        <v>205</v>
      </c>
      <c r="O513" s="5" t="s">
        <v>206</v>
      </c>
      <c r="P513" s="5">
        <v>60</v>
      </c>
      <c r="Q513" s="5">
        <f t="shared" si="10"/>
        <v>0</v>
      </c>
      <c r="R513" s="5" t="s">
        <v>56</v>
      </c>
    </row>
    <row r="514" spans="1:19" s="5" customFormat="1" x14ac:dyDescent="0.3">
      <c r="A514" s="5">
        <v>2012</v>
      </c>
      <c r="B514" s="5">
        <v>69</v>
      </c>
      <c r="C514" s="5">
        <v>1</v>
      </c>
      <c r="D514" s="5" t="s">
        <v>30</v>
      </c>
      <c r="E514" s="5" t="s">
        <v>254</v>
      </c>
      <c r="F514" s="5" t="s">
        <v>967</v>
      </c>
      <c r="G514" s="5" t="s">
        <v>127</v>
      </c>
      <c r="H514" s="5" t="s">
        <v>128</v>
      </c>
      <c r="I514" s="5" t="s">
        <v>44</v>
      </c>
      <c r="J514" s="5">
        <v>5</v>
      </c>
      <c r="K514" s="5" t="s">
        <v>216</v>
      </c>
      <c r="L514" s="5" t="s">
        <v>44</v>
      </c>
      <c r="M514" s="5" t="s">
        <v>216</v>
      </c>
      <c r="N514" s="5" t="s">
        <v>209</v>
      </c>
      <c r="O514" s="5" t="s">
        <v>210</v>
      </c>
      <c r="P514" s="5">
        <v>2</v>
      </c>
      <c r="Q514" s="5">
        <f t="shared" si="10"/>
        <v>0</v>
      </c>
      <c r="R514" s="5" t="s">
        <v>173</v>
      </c>
    </row>
    <row r="515" spans="1:19" s="5" customFormat="1" x14ac:dyDescent="0.3">
      <c r="A515" s="5">
        <v>2012</v>
      </c>
      <c r="B515" s="5">
        <v>76</v>
      </c>
      <c r="C515" s="5">
        <v>1</v>
      </c>
      <c r="D515" s="5" t="s">
        <v>30</v>
      </c>
      <c r="E515" s="5" t="s">
        <v>233</v>
      </c>
      <c r="F515" s="5" t="s">
        <v>842</v>
      </c>
      <c r="G515" s="5" t="s">
        <v>143</v>
      </c>
      <c r="H515" s="5" t="s">
        <v>144</v>
      </c>
      <c r="I515" s="5" t="s">
        <v>34</v>
      </c>
      <c r="J515" s="5">
        <v>4</v>
      </c>
      <c r="K515" s="5" t="s">
        <v>82</v>
      </c>
      <c r="L515" s="5" t="s">
        <v>44</v>
      </c>
      <c r="M515" s="5" t="s">
        <v>144</v>
      </c>
      <c r="N515" s="5" t="s">
        <v>145</v>
      </c>
      <c r="O515" s="5" t="s">
        <v>146</v>
      </c>
      <c r="P515" s="5">
        <v>232</v>
      </c>
      <c r="Q515" s="5">
        <f t="shared" si="10"/>
        <v>1</v>
      </c>
      <c r="R515" s="5" t="s">
        <v>56</v>
      </c>
    </row>
    <row r="516" spans="1:19" s="5" customFormat="1" x14ac:dyDescent="0.3">
      <c r="A516" s="5">
        <v>2012</v>
      </c>
      <c r="B516" s="5">
        <v>77</v>
      </c>
      <c r="C516" s="5">
        <v>1</v>
      </c>
      <c r="D516" s="5" t="s">
        <v>30</v>
      </c>
      <c r="E516" s="5" t="s">
        <v>257</v>
      </c>
      <c r="F516" s="5" t="s">
        <v>566</v>
      </c>
      <c r="G516" s="5" t="s">
        <v>53</v>
      </c>
      <c r="H516" s="5" t="s">
        <v>54</v>
      </c>
      <c r="I516" s="5" t="s">
        <v>34</v>
      </c>
      <c r="J516" s="5">
        <v>1</v>
      </c>
      <c r="K516" s="5" t="s">
        <v>220</v>
      </c>
      <c r="L516" s="5" t="s">
        <v>34</v>
      </c>
      <c r="M516" s="5" t="s">
        <v>220</v>
      </c>
      <c r="N516" s="5" t="s">
        <v>219</v>
      </c>
      <c r="O516" s="5" t="s">
        <v>258</v>
      </c>
      <c r="P516" s="5">
        <v>184</v>
      </c>
      <c r="Q516" s="5">
        <f t="shared" si="10"/>
        <v>0</v>
      </c>
      <c r="R516" s="5" t="s">
        <v>173</v>
      </c>
    </row>
    <row r="517" spans="1:19" s="5" customFormat="1" x14ac:dyDescent="0.3">
      <c r="A517" s="5">
        <v>2012</v>
      </c>
      <c r="B517" s="5">
        <v>78</v>
      </c>
      <c r="C517" s="5">
        <v>2</v>
      </c>
      <c r="D517" s="5" t="s">
        <v>30</v>
      </c>
      <c r="E517" s="5" t="s">
        <v>257</v>
      </c>
      <c r="F517" s="5" t="s">
        <v>566</v>
      </c>
      <c r="G517" s="5" t="s">
        <v>53</v>
      </c>
      <c r="H517" s="5" t="s">
        <v>54</v>
      </c>
      <c r="I517" s="5" t="s">
        <v>34</v>
      </c>
      <c r="J517" s="5">
        <v>13</v>
      </c>
      <c r="K517" s="5" t="s">
        <v>116</v>
      </c>
      <c r="L517" s="5" t="s">
        <v>34</v>
      </c>
      <c r="M517" s="5" t="s">
        <v>116</v>
      </c>
      <c r="N517" s="5" t="s">
        <v>115</v>
      </c>
      <c r="O517" s="5" t="s">
        <v>118</v>
      </c>
      <c r="P517" s="5">
        <v>184</v>
      </c>
      <c r="Q517" s="5">
        <f t="shared" si="10"/>
        <v>0</v>
      </c>
      <c r="R517" s="5" t="s">
        <v>173</v>
      </c>
    </row>
    <row r="518" spans="1:19" s="5" customFormat="1" x14ac:dyDescent="0.3">
      <c r="A518" s="5">
        <v>2012</v>
      </c>
      <c r="B518" s="5">
        <v>81</v>
      </c>
      <c r="C518" s="5">
        <v>1</v>
      </c>
      <c r="D518" s="5" t="s">
        <v>30</v>
      </c>
      <c r="E518" s="5" t="s">
        <v>223</v>
      </c>
      <c r="F518" s="5" t="s">
        <v>880</v>
      </c>
      <c r="G518" s="5" t="s">
        <v>47</v>
      </c>
      <c r="H518" s="5" t="s">
        <v>48</v>
      </c>
      <c r="I518" s="5" t="s">
        <v>34</v>
      </c>
      <c r="J518" s="5">
        <v>13</v>
      </c>
      <c r="K518" s="5" t="s">
        <v>138</v>
      </c>
      <c r="L518" s="5" t="s">
        <v>44</v>
      </c>
      <c r="M518" s="5" t="s">
        <v>138</v>
      </c>
      <c r="N518" s="5" t="s">
        <v>137</v>
      </c>
      <c r="O518" s="5" t="s">
        <v>139</v>
      </c>
      <c r="P518" s="5">
        <v>16</v>
      </c>
      <c r="Q518" s="5">
        <f t="shared" si="10"/>
        <v>0</v>
      </c>
      <c r="R518" s="5" t="s">
        <v>173</v>
      </c>
    </row>
    <row r="519" spans="1:19" s="5" customFormat="1" x14ac:dyDescent="0.3">
      <c r="A519" s="5">
        <v>2012</v>
      </c>
      <c r="B519" s="5">
        <v>83</v>
      </c>
      <c r="C519" s="5">
        <v>1</v>
      </c>
      <c r="D519" s="5" t="s">
        <v>30</v>
      </c>
      <c r="E519" s="5" t="s">
        <v>406</v>
      </c>
      <c r="F519" s="5" t="s">
        <v>729</v>
      </c>
      <c r="G519" s="5" t="s">
        <v>71</v>
      </c>
      <c r="H519" s="5" t="s">
        <v>72</v>
      </c>
      <c r="I519" s="5" t="s">
        <v>34</v>
      </c>
      <c r="J519" s="5">
        <v>8</v>
      </c>
      <c r="K519" s="5" t="s">
        <v>220</v>
      </c>
      <c r="L519" s="5" t="s">
        <v>34</v>
      </c>
      <c r="M519" s="5" t="s">
        <v>220</v>
      </c>
      <c r="N519" s="5" t="s">
        <v>219</v>
      </c>
      <c r="O519" s="5" t="s">
        <v>258</v>
      </c>
      <c r="P519" s="5">
        <v>184</v>
      </c>
      <c r="Q519" s="5">
        <f t="shared" si="10"/>
        <v>0</v>
      </c>
      <c r="R519" s="5" t="s">
        <v>173</v>
      </c>
    </row>
    <row r="520" spans="1:19" s="5" customFormat="1" x14ac:dyDescent="0.3">
      <c r="A520" s="5">
        <v>2012</v>
      </c>
      <c r="B520" s="5">
        <v>86</v>
      </c>
      <c r="C520" s="5">
        <v>1</v>
      </c>
      <c r="D520" s="5" t="s">
        <v>30</v>
      </c>
      <c r="E520" s="5" t="s">
        <v>468</v>
      </c>
      <c r="F520" s="5" t="s">
        <v>868</v>
      </c>
      <c r="G520" s="5" t="s">
        <v>127</v>
      </c>
      <c r="H520" s="5" t="s">
        <v>128</v>
      </c>
      <c r="I520" s="5" t="s">
        <v>44</v>
      </c>
      <c r="J520" s="5">
        <v>15</v>
      </c>
      <c r="K520" s="5" t="s">
        <v>193</v>
      </c>
      <c r="L520" s="5" t="s">
        <v>44</v>
      </c>
      <c r="M520" s="5" t="s">
        <v>128</v>
      </c>
      <c r="N520" s="5" t="s">
        <v>127</v>
      </c>
      <c r="O520" s="5" t="s">
        <v>129</v>
      </c>
      <c r="P520" s="5">
        <v>177</v>
      </c>
      <c r="Q520" s="5">
        <f t="shared" si="10"/>
        <v>0</v>
      </c>
      <c r="R520" s="5" t="s">
        <v>56</v>
      </c>
    </row>
    <row r="521" spans="1:19" s="5" customFormat="1" x14ac:dyDescent="0.3">
      <c r="A521" s="5">
        <v>2012</v>
      </c>
      <c r="B521" s="5">
        <v>95</v>
      </c>
      <c r="C521" s="5">
        <v>1</v>
      </c>
      <c r="D521" s="5" t="s">
        <v>30</v>
      </c>
      <c r="E521" s="5" t="s">
        <v>505</v>
      </c>
      <c r="F521" s="5" t="s">
        <v>869</v>
      </c>
      <c r="G521" s="5" t="s">
        <v>42</v>
      </c>
      <c r="H521" s="5" t="s">
        <v>43</v>
      </c>
      <c r="I521" s="5" t="s">
        <v>44</v>
      </c>
      <c r="J521" s="5">
        <v>12</v>
      </c>
      <c r="K521" s="5" t="s">
        <v>162</v>
      </c>
      <c r="L521" s="5" t="s">
        <v>34</v>
      </c>
      <c r="M521" s="5" t="s">
        <v>43</v>
      </c>
      <c r="N521" s="5" t="s">
        <v>158</v>
      </c>
      <c r="O521" s="5" t="s">
        <v>159</v>
      </c>
      <c r="P521" s="5">
        <v>257</v>
      </c>
      <c r="Q521" s="5">
        <f t="shared" si="10"/>
        <v>1</v>
      </c>
      <c r="R521" s="5" t="s">
        <v>56</v>
      </c>
    </row>
    <row r="522" spans="1:19" s="5" customFormat="1" x14ac:dyDescent="0.3">
      <c r="A522" s="5">
        <v>2012</v>
      </c>
      <c r="B522" s="5">
        <v>100</v>
      </c>
      <c r="C522" s="5">
        <v>1</v>
      </c>
      <c r="D522" s="5" t="s">
        <v>30</v>
      </c>
      <c r="E522" s="5" t="s">
        <v>41</v>
      </c>
      <c r="F522" s="5" t="s">
        <v>863</v>
      </c>
      <c r="G522" s="5" t="s">
        <v>42</v>
      </c>
      <c r="H522" s="5" t="s">
        <v>43</v>
      </c>
      <c r="I522" s="5" t="s">
        <v>44</v>
      </c>
      <c r="J522" s="5">
        <v>15</v>
      </c>
      <c r="K522" s="5" t="s">
        <v>132</v>
      </c>
      <c r="L522" s="5" t="s">
        <v>44</v>
      </c>
      <c r="M522" s="5" t="s">
        <v>43</v>
      </c>
      <c r="N522" s="5" t="s">
        <v>158</v>
      </c>
      <c r="O522" s="5" t="s">
        <v>159</v>
      </c>
      <c r="P522" s="5">
        <v>257</v>
      </c>
      <c r="Q522" s="5">
        <v>1</v>
      </c>
      <c r="R522" s="5" t="s">
        <v>56</v>
      </c>
      <c r="S522" s="5" t="s">
        <v>1061</v>
      </c>
    </row>
    <row r="523" spans="1:19" s="5" customFormat="1" x14ac:dyDescent="0.3">
      <c r="A523" s="5">
        <v>2012</v>
      </c>
      <c r="B523" s="5">
        <v>101</v>
      </c>
      <c r="C523" s="5">
        <v>1</v>
      </c>
      <c r="D523" s="5" t="s">
        <v>30</v>
      </c>
      <c r="E523" s="5" t="s">
        <v>429</v>
      </c>
      <c r="F523" s="5" t="s">
        <v>975</v>
      </c>
      <c r="G523" s="5" t="s">
        <v>204</v>
      </c>
      <c r="H523" s="5" t="s">
        <v>193</v>
      </c>
      <c r="I523" s="5" t="s">
        <v>44</v>
      </c>
      <c r="J523" s="5">
        <v>9</v>
      </c>
      <c r="K523" s="5" t="s">
        <v>72</v>
      </c>
      <c r="L523" s="5" t="s">
        <v>34</v>
      </c>
      <c r="M523" s="5" t="s">
        <v>193</v>
      </c>
      <c r="N523" s="5" t="s">
        <v>205</v>
      </c>
      <c r="O523" s="5" t="s">
        <v>206</v>
      </c>
      <c r="P523" s="5">
        <v>60</v>
      </c>
      <c r="Q523" s="5">
        <f t="shared" ref="Q523:Q554" si="11">IF(P523&lt;196.3,0,1)</f>
        <v>0</v>
      </c>
      <c r="R523" s="5" t="s">
        <v>56</v>
      </c>
    </row>
    <row r="524" spans="1:19" s="5" customFormat="1" x14ac:dyDescent="0.3">
      <c r="A524" s="5">
        <v>2012</v>
      </c>
      <c r="B524" s="5">
        <v>103</v>
      </c>
      <c r="C524" s="5">
        <v>1</v>
      </c>
      <c r="D524" s="5" t="s">
        <v>30</v>
      </c>
      <c r="E524" s="5" t="s">
        <v>431</v>
      </c>
      <c r="F524" s="5" t="s">
        <v>786</v>
      </c>
      <c r="G524" s="5" t="s">
        <v>47</v>
      </c>
      <c r="H524" s="5" t="s">
        <v>48</v>
      </c>
      <c r="I524" s="5" t="s">
        <v>34</v>
      </c>
      <c r="J524" s="5">
        <v>11</v>
      </c>
      <c r="K524" s="5" t="s">
        <v>43</v>
      </c>
      <c r="L524" s="5" t="s">
        <v>44</v>
      </c>
      <c r="M524" s="5" t="s">
        <v>43</v>
      </c>
      <c r="N524" s="5" t="s">
        <v>158</v>
      </c>
      <c r="O524" s="5" t="s">
        <v>159</v>
      </c>
      <c r="P524" s="5">
        <v>257</v>
      </c>
      <c r="Q524" s="5">
        <f t="shared" si="11"/>
        <v>1</v>
      </c>
      <c r="R524" s="5" t="s">
        <v>173</v>
      </c>
    </row>
    <row r="525" spans="1:19" s="5" customFormat="1" x14ac:dyDescent="0.3">
      <c r="A525" s="5">
        <v>2012</v>
      </c>
      <c r="B525" s="5">
        <v>106</v>
      </c>
      <c r="C525" s="5">
        <v>1</v>
      </c>
      <c r="D525" s="5" t="s">
        <v>30</v>
      </c>
      <c r="E525" s="5" t="s">
        <v>1006</v>
      </c>
      <c r="F525" s="5" t="s">
        <v>846</v>
      </c>
      <c r="G525" s="5" t="s">
        <v>196</v>
      </c>
      <c r="H525" s="5" t="s">
        <v>195</v>
      </c>
      <c r="I525" s="5" t="s">
        <v>34</v>
      </c>
      <c r="J525" s="5">
        <v>2</v>
      </c>
      <c r="K525" s="5" t="s">
        <v>162</v>
      </c>
      <c r="L525" s="5" t="s">
        <v>34</v>
      </c>
      <c r="M525" s="5" t="s">
        <v>195</v>
      </c>
      <c r="N525" s="5" t="s">
        <v>196</v>
      </c>
      <c r="O525" s="5" t="s">
        <v>197</v>
      </c>
      <c r="P525" s="5">
        <v>303</v>
      </c>
      <c r="Q525" s="5">
        <f t="shared" si="11"/>
        <v>1</v>
      </c>
      <c r="R525" s="5" t="s">
        <v>56</v>
      </c>
    </row>
    <row r="526" spans="1:19" s="5" customFormat="1" x14ac:dyDescent="0.3">
      <c r="A526" s="5">
        <v>2012</v>
      </c>
      <c r="B526" s="5">
        <v>109</v>
      </c>
      <c r="C526" s="5">
        <v>1</v>
      </c>
      <c r="D526" s="5" t="s">
        <v>30</v>
      </c>
      <c r="E526" s="5" t="s">
        <v>225</v>
      </c>
      <c r="F526" s="5" t="s">
        <v>790</v>
      </c>
      <c r="G526" s="5" t="s">
        <v>32</v>
      </c>
      <c r="H526" s="5" t="s">
        <v>33</v>
      </c>
      <c r="I526" s="5" t="s">
        <v>34</v>
      </c>
      <c r="J526" s="5">
        <v>15</v>
      </c>
      <c r="K526" s="5" t="s">
        <v>162</v>
      </c>
      <c r="L526" s="5" t="s">
        <v>34</v>
      </c>
      <c r="M526" s="5" t="s">
        <v>33</v>
      </c>
      <c r="N526" s="5" t="s">
        <v>32</v>
      </c>
      <c r="O526" s="5" t="s">
        <v>201</v>
      </c>
      <c r="P526" s="5">
        <v>3</v>
      </c>
      <c r="Q526" s="5">
        <f t="shared" si="11"/>
        <v>0</v>
      </c>
      <c r="R526" s="5" t="s">
        <v>56</v>
      </c>
    </row>
    <row r="527" spans="1:19" s="5" customFormat="1" x14ac:dyDescent="0.3">
      <c r="A527" s="5">
        <v>2012</v>
      </c>
      <c r="B527" s="5">
        <v>110</v>
      </c>
      <c r="C527" s="5">
        <v>1</v>
      </c>
      <c r="D527" s="5" t="s">
        <v>30</v>
      </c>
      <c r="E527" s="5" t="s">
        <v>475</v>
      </c>
      <c r="F527" s="5" t="s">
        <v>979</v>
      </c>
      <c r="G527" s="5" t="s">
        <v>32</v>
      </c>
      <c r="H527" s="5" t="s">
        <v>33</v>
      </c>
      <c r="I527" s="5" t="s">
        <v>34</v>
      </c>
      <c r="J527" s="5">
        <v>11</v>
      </c>
      <c r="K527" s="5" t="s">
        <v>172</v>
      </c>
      <c r="L527" s="5" t="s">
        <v>44</v>
      </c>
      <c r="M527" s="5" t="s">
        <v>172</v>
      </c>
      <c r="N527" s="5" t="s">
        <v>171</v>
      </c>
      <c r="O527" s="5" t="s">
        <v>199</v>
      </c>
      <c r="P527" s="5">
        <v>221</v>
      </c>
      <c r="Q527" s="5">
        <f t="shared" si="11"/>
        <v>1</v>
      </c>
      <c r="R527" s="5" t="s">
        <v>173</v>
      </c>
    </row>
    <row r="528" spans="1:19" s="5" customFormat="1" x14ac:dyDescent="0.3">
      <c r="A528" s="5">
        <v>2012</v>
      </c>
      <c r="B528" s="5">
        <v>111</v>
      </c>
      <c r="C528" s="5">
        <v>1</v>
      </c>
      <c r="D528" s="5" t="s">
        <v>30</v>
      </c>
      <c r="E528" s="5" t="s">
        <v>575</v>
      </c>
      <c r="F528" s="5" t="s">
        <v>722</v>
      </c>
      <c r="G528" s="5" t="s">
        <v>204</v>
      </c>
      <c r="H528" s="5" t="s">
        <v>193</v>
      </c>
      <c r="I528" s="5" t="s">
        <v>44</v>
      </c>
      <c r="J528" s="5">
        <v>15</v>
      </c>
      <c r="K528" s="5" t="s">
        <v>128</v>
      </c>
      <c r="L528" s="5" t="s">
        <v>44</v>
      </c>
      <c r="M528" s="5" t="s">
        <v>128</v>
      </c>
      <c r="N528" s="5" t="s">
        <v>127</v>
      </c>
      <c r="O528" s="5" t="s">
        <v>129</v>
      </c>
      <c r="P528" s="5">
        <v>177</v>
      </c>
      <c r="Q528" s="5">
        <f t="shared" si="11"/>
        <v>0</v>
      </c>
      <c r="R528" s="5" t="s">
        <v>173</v>
      </c>
    </row>
    <row r="529" spans="1:19" s="5" customFormat="1" x14ac:dyDescent="0.3">
      <c r="A529" s="5">
        <v>2012</v>
      </c>
      <c r="B529" s="5">
        <v>114</v>
      </c>
      <c r="C529" s="5">
        <v>1</v>
      </c>
      <c r="D529" s="5" t="s">
        <v>30</v>
      </c>
      <c r="E529" s="5" t="s">
        <v>1012</v>
      </c>
      <c r="F529" s="5" t="s">
        <v>738</v>
      </c>
      <c r="G529" s="5" t="s">
        <v>67</v>
      </c>
      <c r="H529" s="5" t="s">
        <v>68</v>
      </c>
      <c r="I529" s="5" t="s">
        <v>34</v>
      </c>
      <c r="J529" s="5">
        <v>5</v>
      </c>
      <c r="K529" s="5" t="s">
        <v>103</v>
      </c>
      <c r="L529" s="5" t="s">
        <v>34</v>
      </c>
      <c r="M529" s="5" t="s">
        <v>103</v>
      </c>
      <c r="N529" s="5" t="s">
        <v>255</v>
      </c>
      <c r="O529" s="5" t="s">
        <v>256</v>
      </c>
      <c r="P529" s="5">
        <v>142</v>
      </c>
      <c r="Q529" s="5">
        <f t="shared" si="11"/>
        <v>0</v>
      </c>
      <c r="R529" s="5" t="s">
        <v>173</v>
      </c>
    </row>
    <row r="530" spans="1:19" s="5" customFormat="1" x14ac:dyDescent="0.3">
      <c r="A530" s="5">
        <v>2012</v>
      </c>
      <c r="B530" s="5">
        <v>115</v>
      </c>
      <c r="C530" s="5">
        <v>1</v>
      </c>
      <c r="D530" s="5" t="s">
        <v>30</v>
      </c>
      <c r="E530" s="5" t="s">
        <v>360</v>
      </c>
      <c r="F530" s="5" t="s">
        <v>794</v>
      </c>
      <c r="G530" s="5" t="s">
        <v>204</v>
      </c>
      <c r="H530" s="5" t="s">
        <v>193</v>
      </c>
      <c r="I530" s="5" t="s">
        <v>44</v>
      </c>
      <c r="J530" s="5">
        <v>6</v>
      </c>
      <c r="K530" s="5" t="s">
        <v>167</v>
      </c>
      <c r="L530" s="5" t="s">
        <v>44</v>
      </c>
      <c r="M530" s="5" t="s">
        <v>193</v>
      </c>
      <c r="N530" s="5" t="s">
        <v>205</v>
      </c>
      <c r="O530" s="5" t="s">
        <v>206</v>
      </c>
      <c r="P530" s="5">
        <v>60</v>
      </c>
      <c r="Q530" s="5">
        <f t="shared" si="11"/>
        <v>0</v>
      </c>
      <c r="R530" s="5" t="s">
        <v>56</v>
      </c>
    </row>
    <row r="531" spans="1:19" s="5" customFormat="1" x14ac:dyDescent="0.3">
      <c r="A531" s="5">
        <v>2012</v>
      </c>
      <c r="B531" s="5">
        <v>116</v>
      </c>
      <c r="C531" s="5">
        <v>1</v>
      </c>
      <c r="D531" s="5" t="s">
        <v>30</v>
      </c>
      <c r="E531" s="5" t="s">
        <v>1013</v>
      </c>
      <c r="F531" s="5" t="s">
        <v>981</v>
      </c>
      <c r="G531" s="5" t="s">
        <v>42</v>
      </c>
      <c r="H531" s="5" t="s">
        <v>43</v>
      </c>
      <c r="I531" s="5" t="s">
        <v>44</v>
      </c>
      <c r="J531" s="5">
        <v>8</v>
      </c>
      <c r="K531" s="5" t="s">
        <v>132</v>
      </c>
      <c r="L531" s="5" t="s">
        <v>44</v>
      </c>
      <c r="M531" s="5" t="s">
        <v>43</v>
      </c>
      <c r="N531" s="5" t="s">
        <v>158</v>
      </c>
      <c r="O531" s="5" t="s">
        <v>159</v>
      </c>
      <c r="P531" s="5">
        <v>257</v>
      </c>
      <c r="Q531" s="5">
        <f t="shared" si="11"/>
        <v>1</v>
      </c>
      <c r="R531" s="5" t="s">
        <v>56</v>
      </c>
    </row>
    <row r="532" spans="1:19" s="5" customFormat="1" x14ac:dyDescent="0.3">
      <c r="A532" s="5">
        <v>2012</v>
      </c>
      <c r="B532" s="5">
        <v>119</v>
      </c>
      <c r="C532" s="5">
        <v>1</v>
      </c>
      <c r="D532" s="5" t="s">
        <v>30</v>
      </c>
      <c r="E532" s="5" t="s">
        <v>540</v>
      </c>
      <c r="F532" s="5" t="s">
        <v>744</v>
      </c>
      <c r="G532" s="5" t="s">
        <v>53</v>
      </c>
      <c r="H532" s="5" t="s">
        <v>54</v>
      </c>
      <c r="I532" s="5" t="s">
        <v>34</v>
      </c>
      <c r="J532" s="5">
        <v>13</v>
      </c>
      <c r="K532" s="5" t="s">
        <v>116</v>
      </c>
      <c r="L532" s="5" t="s">
        <v>34</v>
      </c>
      <c r="M532" s="5" t="s">
        <v>116</v>
      </c>
      <c r="N532" s="5" t="s">
        <v>115</v>
      </c>
      <c r="O532" s="5" t="s">
        <v>118</v>
      </c>
      <c r="P532" s="5">
        <v>184</v>
      </c>
      <c r="Q532" s="5">
        <f t="shared" si="11"/>
        <v>0</v>
      </c>
      <c r="R532" s="5" t="s">
        <v>173</v>
      </c>
    </row>
    <row r="533" spans="1:19" s="5" customFormat="1" x14ac:dyDescent="0.3">
      <c r="A533" s="5">
        <v>2012</v>
      </c>
      <c r="B533" s="5">
        <v>122</v>
      </c>
      <c r="C533" s="5">
        <v>1</v>
      </c>
      <c r="D533" s="5" t="s">
        <v>30</v>
      </c>
      <c r="E533" s="5" t="s">
        <v>541</v>
      </c>
      <c r="F533" s="5" t="s">
        <v>983</v>
      </c>
      <c r="G533" s="5" t="s">
        <v>63</v>
      </c>
      <c r="H533" s="5" t="s">
        <v>64</v>
      </c>
      <c r="I533" s="5" t="s">
        <v>34</v>
      </c>
      <c r="J533" s="5">
        <v>13</v>
      </c>
      <c r="K533" s="5" t="s">
        <v>220</v>
      </c>
      <c r="L533" s="5" t="s">
        <v>34</v>
      </c>
      <c r="M533" s="5" t="s">
        <v>220</v>
      </c>
      <c r="N533" s="5" t="s">
        <v>219</v>
      </c>
      <c r="O533" s="5" t="s">
        <v>258</v>
      </c>
      <c r="P533" s="5">
        <v>184</v>
      </c>
      <c r="Q533" s="5">
        <f t="shared" si="11"/>
        <v>0</v>
      </c>
      <c r="R533" s="5" t="s">
        <v>173</v>
      </c>
    </row>
    <row r="534" spans="1:19" s="5" customFormat="1" x14ac:dyDescent="0.3">
      <c r="A534" s="5">
        <v>2012</v>
      </c>
      <c r="B534" s="5">
        <v>123</v>
      </c>
      <c r="C534" s="5">
        <v>1</v>
      </c>
      <c r="D534" s="5" t="s">
        <v>30</v>
      </c>
      <c r="E534" s="5" t="s">
        <v>411</v>
      </c>
      <c r="F534" s="5" t="s">
        <v>984</v>
      </c>
      <c r="G534" s="5" t="s">
        <v>102</v>
      </c>
      <c r="H534" s="5" t="s">
        <v>103</v>
      </c>
      <c r="I534" s="5" t="s">
        <v>34</v>
      </c>
      <c r="J534" s="5">
        <v>8</v>
      </c>
      <c r="K534" s="5" t="s">
        <v>82</v>
      </c>
      <c r="L534" s="5" t="s">
        <v>44</v>
      </c>
      <c r="M534" s="5" t="s">
        <v>385</v>
      </c>
      <c r="N534" s="5" t="s">
        <v>386</v>
      </c>
      <c r="O534" s="5" t="s">
        <v>387</v>
      </c>
      <c r="P534" s="5">
        <v>58</v>
      </c>
      <c r="Q534" s="5">
        <f t="shared" si="11"/>
        <v>0</v>
      </c>
      <c r="R534" s="5" t="s">
        <v>388</v>
      </c>
    </row>
    <row r="535" spans="1:19" s="5" customFormat="1" x14ac:dyDescent="0.3">
      <c r="A535" s="5">
        <v>2012</v>
      </c>
      <c r="B535" s="5">
        <v>125</v>
      </c>
      <c r="C535" s="5">
        <v>1</v>
      </c>
      <c r="D535" s="5" t="s">
        <v>30</v>
      </c>
      <c r="E535" s="5" t="s">
        <v>1008</v>
      </c>
      <c r="F535" s="5" t="s">
        <v>986</v>
      </c>
      <c r="G535" s="5" t="s">
        <v>204</v>
      </c>
      <c r="H535" s="5" t="s">
        <v>193</v>
      </c>
      <c r="I535" s="5" t="s">
        <v>44</v>
      </c>
      <c r="J535" s="5">
        <v>4</v>
      </c>
      <c r="K535" s="5" t="s">
        <v>109</v>
      </c>
      <c r="L535" s="5" t="s">
        <v>44</v>
      </c>
      <c r="M535" s="5" t="s">
        <v>109</v>
      </c>
      <c r="N535" s="5" t="s">
        <v>108</v>
      </c>
      <c r="O535" s="5" t="s">
        <v>149</v>
      </c>
      <c r="P535" s="5">
        <v>11</v>
      </c>
      <c r="Q535" s="5">
        <f t="shared" si="11"/>
        <v>0</v>
      </c>
      <c r="R535" s="5" t="s">
        <v>173</v>
      </c>
      <c r="S535" s="5" t="s">
        <v>326</v>
      </c>
    </row>
    <row r="536" spans="1:19" s="5" customFormat="1" x14ac:dyDescent="0.3">
      <c r="A536" s="5">
        <v>2012</v>
      </c>
      <c r="B536" s="5">
        <v>137</v>
      </c>
      <c r="C536" s="5">
        <v>1</v>
      </c>
      <c r="D536" s="5" t="s">
        <v>30</v>
      </c>
      <c r="E536" s="5" t="s">
        <v>268</v>
      </c>
      <c r="F536" s="5" t="s">
        <v>782</v>
      </c>
      <c r="G536" s="5" t="s">
        <v>102</v>
      </c>
      <c r="H536" s="5" t="s">
        <v>103</v>
      </c>
      <c r="I536" s="5" t="s">
        <v>34</v>
      </c>
      <c r="J536" s="5">
        <v>4</v>
      </c>
      <c r="K536" s="5" t="s">
        <v>64</v>
      </c>
      <c r="L536" s="5" t="s">
        <v>34</v>
      </c>
      <c r="M536" s="5" t="s">
        <v>103</v>
      </c>
      <c r="N536" s="5" t="s">
        <v>255</v>
      </c>
      <c r="O536" s="5" t="s">
        <v>256</v>
      </c>
      <c r="P536" s="5">
        <v>142</v>
      </c>
      <c r="Q536" s="5">
        <f t="shared" si="11"/>
        <v>0</v>
      </c>
      <c r="R536" s="5" t="s">
        <v>56</v>
      </c>
    </row>
    <row r="537" spans="1:19" s="5" customFormat="1" x14ac:dyDescent="0.3">
      <c r="A537" s="5">
        <v>2012</v>
      </c>
      <c r="B537" s="5">
        <v>139</v>
      </c>
      <c r="C537" s="5">
        <v>1</v>
      </c>
      <c r="D537" s="5" t="s">
        <v>30</v>
      </c>
      <c r="E537" s="5" t="s">
        <v>362</v>
      </c>
      <c r="F537" s="5" t="s">
        <v>801</v>
      </c>
      <c r="G537" s="5" t="s">
        <v>127</v>
      </c>
      <c r="H537" s="5" t="s">
        <v>128</v>
      </c>
      <c r="I537" s="5" t="s">
        <v>44</v>
      </c>
      <c r="J537" s="5">
        <v>11</v>
      </c>
      <c r="K537" s="5" t="s">
        <v>184</v>
      </c>
      <c r="L537" s="5" t="s">
        <v>44</v>
      </c>
      <c r="M537" s="5" t="s">
        <v>184</v>
      </c>
      <c r="N537" s="5" t="s">
        <v>185</v>
      </c>
      <c r="O537" s="5" t="s">
        <v>186</v>
      </c>
      <c r="P537" s="5">
        <v>174</v>
      </c>
      <c r="Q537" s="5">
        <f t="shared" si="11"/>
        <v>0</v>
      </c>
      <c r="R537" s="5" t="s">
        <v>173</v>
      </c>
    </row>
    <row r="538" spans="1:19" s="5" customFormat="1" x14ac:dyDescent="0.3">
      <c r="A538" s="5">
        <v>2012</v>
      </c>
      <c r="B538" s="5">
        <v>143</v>
      </c>
      <c r="C538" s="5">
        <v>1</v>
      </c>
      <c r="D538" s="5" t="s">
        <v>30</v>
      </c>
      <c r="E538" s="5" t="s">
        <v>134</v>
      </c>
      <c r="F538" s="5" t="s">
        <v>995</v>
      </c>
      <c r="G538" s="5" t="s">
        <v>127</v>
      </c>
      <c r="H538" s="5" t="s">
        <v>128</v>
      </c>
      <c r="I538" s="5" t="s">
        <v>44</v>
      </c>
      <c r="J538" s="5">
        <v>2</v>
      </c>
      <c r="K538" s="5" t="s">
        <v>48</v>
      </c>
      <c r="L538" s="5" t="s">
        <v>34</v>
      </c>
      <c r="M538" s="5" t="s">
        <v>48</v>
      </c>
      <c r="N538" s="5" t="s">
        <v>47</v>
      </c>
      <c r="O538" s="5" t="s">
        <v>120</v>
      </c>
      <c r="P538" s="5">
        <v>153</v>
      </c>
      <c r="Q538" s="5">
        <f t="shared" si="11"/>
        <v>0</v>
      </c>
      <c r="R538" s="5" t="s">
        <v>173</v>
      </c>
    </row>
    <row r="539" spans="1:19" s="5" customFormat="1" x14ac:dyDescent="0.3">
      <c r="A539" s="5">
        <v>2012</v>
      </c>
      <c r="B539" s="5">
        <v>145</v>
      </c>
      <c r="C539" s="5">
        <v>1</v>
      </c>
      <c r="D539" s="5" t="s">
        <v>30</v>
      </c>
      <c r="E539" s="5" t="s">
        <v>134</v>
      </c>
      <c r="F539" s="5" t="s">
        <v>988</v>
      </c>
      <c r="G539" s="5" t="s">
        <v>32</v>
      </c>
      <c r="H539" s="5" t="s">
        <v>33</v>
      </c>
      <c r="I539" s="5" t="s">
        <v>34</v>
      </c>
      <c r="J539" s="5">
        <v>15</v>
      </c>
      <c r="K539" s="5" t="s">
        <v>162</v>
      </c>
      <c r="L539" s="5" t="s">
        <v>34</v>
      </c>
      <c r="M539" s="5" t="s">
        <v>33</v>
      </c>
      <c r="N539" s="5" t="s">
        <v>32</v>
      </c>
      <c r="O539" s="5" t="s">
        <v>201</v>
      </c>
      <c r="P539" s="5">
        <v>3</v>
      </c>
      <c r="Q539" s="5">
        <f t="shared" si="11"/>
        <v>0</v>
      </c>
      <c r="R539" s="5" t="s">
        <v>56</v>
      </c>
    </row>
    <row r="540" spans="1:19" s="5" customFormat="1" x14ac:dyDescent="0.3">
      <c r="A540" s="5">
        <v>2012</v>
      </c>
      <c r="B540" s="5">
        <v>150</v>
      </c>
      <c r="C540" s="5">
        <v>1</v>
      </c>
      <c r="D540" s="5" t="s">
        <v>30</v>
      </c>
      <c r="E540" s="5" t="s">
        <v>516</v>
      </c>
      <c r="F540" s="5" t="s">
        <v>764</v>
      </c>
      <c r="G540" s="5" t="s">
        <v>108</v>
      </c>
      <c r="H540" s="5" t="s">
        <v>109</v>
      </c>
      <c r="I540" s="5" t="s">
        <v>44</v>
      </c>
      <c r="J540" s="5">
        <v>15</v>
      </c>
      <c r="K540" s="5" t="s">
        <v>78</v>
      </c>
      <c r="L540" s="5" t="s">
        <v>44</v>
      </c>
      <c r="M540" s="5" t="s">
        <v>78</v>
      </c>
      <c r="N540" s="5" t="s">
        <v>77</v>
      </c>
      <c r="O540" s="5" t="s">
        <v>79</v>
      </c>
      <c r="P540" s="5">
        <v>1</v>
      </c>
      <c r="Q540" s="5">
        <f t="shared" si="11"/>
        <v>0</v>
      </c>
      <c r="R540" s="5" t="s">
        <v>173</v>
      </c>
    </row>
    <row r="541" spans="1:19" s="5" customFormat="1" x14ac:dyDescent="0.3">
      <c r="A541" s="5">
        <v>2012</v>
      </c>
      <c r="B541" s="5">
        <v>152</v>
      </c>
      <c r="C541" s="5">
        <v>1</v>
      </c>
      <c r="D541" s="5" t="s">
        <v>30</v>
      </c>
      <c r="E541" s="5" t="s">
        <v>518</v>
      </c>
      <c r="F541" s="5" t="s">
        <v>126</v>
      </c>
      <c r="G541" s="5" t="s">
        <v>53</v>
      </c>
      <c r="H541" s="5" t="s">
        <v>54</v>
      </c>
      <c r="I541" s="5" t="s">
        <v>34</v>
      </c>
      <c r="J541" s="5">
        <v>12</v>
      </c>
      <c r="K541" s="5" t="s">
        <v>144</v>
      </c>
      <c r="L541" s="5" t="s">
        <v>34</v>
      </c>
      <c r="M541" s="5" t="s">
        <v>54</v>
      </c>
      <c r="N541" s="5" t="s">
        <v>53</v>
      </c>
      <c r="O541" s="5" t="s">
        <v>55</v>
      </c>
      <c r="P541" s="5">
        <v>216</v>
      </c>
      <c r="Q541" s="5">
        <f t="shared" si="11"/>
        <v>1</v>
      </c>
      <c r="R541" s="5" t="s">
        <v>56</v>
      </c>
    </row>
    <row r="542" spans="1:19" s="5" customFormat="1" x14ac:dyDescent="0.3">
      <c r="A542" s="5">
        <v>2012</v>
      </c>
      <c r="B542" s="5">
        <v>155</v>
      </c>
      <c r="C542" s="5">
        <v>1</v>
      </c>
      <c r="D542" s="5" t="s">
        <v>30</v>
      </c>
      <c r="E542" s="5" t="s">
        <v>435</v>
      </c>
      <c r="F542" s="5" t="s">
        <v>715</v>
      </c>
      <c r="G542" s="5" t="s">
        <v>71</v>
      </c>
      <c r="H542" s="5" t="s">
        <v>72</v>
      </c>
      <c r="I542" s="5" t="s">
        <v>34</v>
      </c>
      <c r="J542" s="5">
        <v>9</v>
      </c>
      <c r="K542" s="5" t="s">
        <v>193</v>
      </c>
      <c r="L542" s="5" t="s">
        <v>44</v>
      </c>
      <c r="M542" s="5" t="s">
        <v>193</v>
      </c>
      <c r="N542" s="5" t="s">
        <v>205</v>
      </c>
      <c r="O542" s="5" t="s">
        <v>206</v>
      </c>
      <c r="P542" s="5">
        <v>60</v>
      </c>
      <c r="Q542" s="5">
        <f t="shared" si="11"/>
        <v>0</v>
      </c>
      <c r="R542" s="5" t="s">
        <v>173</v>
      </c>
    </row>
    <row r="543" spans="1:19" s="5" customFormat="1" x14ac:dyDescent="0.3">
      <c r="A543" s="5">
        <v>2012</v>
      </c>
      <c r="B543" s="5">
        <v>157</v>
      </c>
      <c r="C543" s="5">
        <v>1</v>
      </c>
      <c r="D543" s="5" t="s">
        <v>30</v>
      </c>
      <c r="E543" s="5" t="s">
        <v>481</v>
      </c>
      <c r="F543" s="5" t="s">
        <v>1000</v>
      </c>
      <c r="G543" s="5" t="s">
        <v>108</v>
      </c>
      <c r="H543" s="5" t="s">
        <v>109</v>
      </c>
      <c r="I543" s="5" t="s">
        <v>44</v>
      </c>
      <c r="J543" s="5">
        <v>11</v>
      </c>
      <c r="K543" s="5" t="s">
        <v>72</v>
      </c>
      <c r="L543" s="5" t="s">
        <v>34</v>
      </c>
      <c r="M543" s="5" t="s">
        <v>72</v>
      </c>
      <c r="N543" s="5" t="s">
        <v>73</v>
      </c>
      <c r="O543" s="5" t="s">
        <v>74</v>
      </c>
      <c r="P543" s="5">
        <v>221</v>
      </c>
      <c r="Q543" s="5">
        <f t="shared" si="11"/>
        <v>1</v>
      </c>
      <c r="R543" s="5" t="s">
        <v>173</v>
      </c>
    </row>
    <row r="544" spans="1:19" s="5" customFormat="1" x14ac:dyDescent="0.3">
      <c r="A544" s="5">
        <v>2012</v>
      </c>
      <c r="B544" s="5">
        <v>160</v>
      </c>
      <c r="C544" s="5">
        <v>1</v>
      </c>
      <c r="D544" s="5" t="s">
        <v>30</v>
      </c>
      <c r="E544" s="5" t="s">
        <v>343</v>
      </c>
      <c r="F544" s="5" t="s">
        <v>1002</v>
      </c>
      <c r="G544" s="5" t="s">
        <v>67</v>
      </c>
      <c r="H544" s="5" t="s">
        <v>68</v>
      </c>
      <c r="I544" s="5" t="s">
        <v>34</v>
      </c>
      <c r="J544" s="5">
        <v>5</v>
      </c>
      <c r="K544" s="5" t="s">
        <v>103</v>
      </c>
      <c r="L544" s="5" t="s">
        <v>34</v>
      </c>
      <c r="M544" s="5" t="s">
        <v>103</v>
      </c>
      <c r="N544" s="5" t="s">
        <v>255</v>
      </c>
      <c r="O544" s="5" t="s">
        <v>256</v>
      </c>
      <c r="P544" s="5">
        <v>142</v>
      </c>
      <c r="Q544" s="5">
        <f t="shared" si="11"/>
        <v>0</v>
      </c>
      <c r="R544" s="5" t="s">
        <v>173</v>
      </c>
    </row>
    <row r="545" spans="1:20" s="5" customFormat="1" x14ac:dyDescent="0.3">
      <c r="A545" s="5">
        <v>2012</v>
      </c>
      <c r="B545" s="5">
        <v>162</v>
      </c>
      <c r="C545" s="5">
        <v>1</v>
      </c>
      <c r="D545" s="5" t="s">
        <v>30</v>
      </c>
      <c r="E545" s="5" t="s">
        <v>211</v>
      </c>
      <c r="F545" s="5" t="s">
        <v>729</v>
      </c>
      <c r="G545" s="5" t="s">
        <v>127</v>
      </c>
      <c r="H545" s="5" t="s">
        <v>128</v>
      </c>
      <c r="I545" s="5" t="s">
        <v>44</v>
      </c>
      <c r="J545" s="5">
        <v>12</v>
      </c>
      <c r="K545" s="5" t="s">
        <v>172</v>
      </c>
      <c r="L545" s="5" t="s">
        <v>44</v>
      </c>
      <c r="M545" s="5" t="s">
        <v>128</v>
      </c>
      <c r="N545" s="5" t="s">
        <v>127</v>
      </c>
      <c r="O545" s="5" t="s">
        <v>129</v>
      </c>
      <c r="P545" s="5">
        <v>177</v>
      </c>
      <c r="Q545" s="5">
        <f t="shared" si="11"/>
        <v>0</v>
      </c>
      <c r="R545" s="5" t="s">
        <v>56</v>
      </c>
    </row>
    <row r="546" spans="1:20" s="5" customFormat="1" x14ac:dyDescent="0.3">
      <c r="A546" s="5">
        <v>2012</v>
      </c>
      <c r="B546" s="5">
        <v>164</v>
      </c>
      <c r="C546" s="5">
        <v>1</v>
      </c>
      <c r="D546" s="5" t="s">
        <v>30</v>
      </c>
      <c r="E546" s="5" t="s">
        <v>164</v>
      </c>
      <c r="F546" s="5" t="s">
        <v>750</v>
      </c>
      <c r="G546" s="5" t="s">
        <v>47</v>
      </c>
      <c r="H546" s="5" t="s">
        <v>48</v>
      </c>
      <c r="I546" s="5" t="s">
        <v>34</v>
      </c>
      <c r="J546" s="5">
        <v>15</v>
      </c>
      <c r="K546" s="5" t="s">
        <v>155</v>
      </c>
      <c r="L546" s="5" t="s">
        <v>34</v>
      </c>
      <c r="M546" s="5" t="s">
        <v>155</v>
      </c>
      <c r="N546" s="5" t="s">
        <v>154</v>
      </c>
      <c r="O546" s="5" t="s">
        <v>156</v>
      </c>
      <c r="P546" s="5">
        <v>3</v>
      </c>
      <c r="Q546" s="5">
        <f t="shared" si="11"/>
        <v>0</v>
      </c>
      <c r="R546" s="5" t="s">
        <v>173</v>
      </c>
    </row>
    <row r="547" spans="1:20" s="5" customFormat="1" x14ac:dyDescent="0.3">
      <c r="A547" s="5">
        <v>2012</v>
      </c>
      <c r="B547" s="5">
        <v>166</v>
      </c>
      <c r="C547" s="5">
        <v>1</v>
      </c>
      <c r="D547" s="5" t="s">
        <v>30</v>
      </c>
      <c r="E547" s="5" t="s">
        <v>280</v>
      </c>
      <c r="F547" s="5" t="s">
        <v>689</v>
      </c>
      <c r="G547" s="5" t="s">
        <v>204</v>
      </c>
      <c r="H547" s="5" t="s">
        <v>193</v>
      </c>
      <c r="I547" s="5" t="s">
        <v>44</v>
      </c>
      <c r="J547" s="5">
        <v>2</v>
      </c>
      <c r="K547" s="5" t="s">
        <v>103</v>
      </c>
      <c r="L547" s="5" t="s">
        <v>34</v>
      </c>
      <c r="M547" s="5" t="s">
        <v>103</v>
      </c>
      <c r="N547" s="5" t="s">
        <v>255</v>
      </c>
      <c r="O547" s="5" t="s">
        <v>256</v>
      </c>
      <c r="P547" s="5">
        <v>142</v>
      </c>
      <c r="Q547" s="5">
        <f t="shared" si="11"/>
        <v>0</v>
      </c>
      <c r="R547" s="5" t="s">
        <v>173</v>
      </c>
    </row>
    <row r="548" spans="1:20" s="5" customFormat="1" x14ac:dyDescent="0.3">
      <c r="A548" s="5">
        <v>2012</v>
      </c>
      <c r="B548" s="5">
        <v>167</v>
      </c>
      <c r="C548" s="5">
        <v>1</v>
      </c>
      <c r="D548" s="5" t="s">
        <v>30</v>
      </c>
      <c r="E548" s="5" t="s">
        <v>281</v>
      </c>
      <c r="F548" s="5" t="s">
        <v>943</v>
      </c>
      <c r="G548" s="5" t="s">
        <v>127</v>
      </c>
      <c r="H548" s="5" t="s">
        <v>128</v>
      </c>
      <c r="I548" s="5" t="s">
        <v>44</v>
      </c>
      <c r="J548" s="5">
        <v>2</v>
      </c>
      <c r="K548" s="5" t="s">
        <v>48</v>
      </c>
      <c r="L548" s="5" t="s">
        <v>34</v>
      </c>
      <c r="M548" s="5" t="s">
        <v>48</v>
      </c>
      <c r="N548" s="5" t="s">
        <v>47</v>
      </c>
      <c r="O548" s="5" t="s">
        <v>120</v>
      </c>
      <c r="P548" s="5">
        <v>153</v>
      </c>
      <c r="Q548" s="5">
        <f t="shared" si="11"/>
        <v>0</v>
      </c>
      <c r="R548" s="5" t="s">
        <v>173</v>
      </c>
    </row>
    <row r="549" spans="1:20" s="5" customFormat="1" x14ac:dyDescent="0.3">
      <c r="A549" s="5">
        <v>2012</v>
      </c>
      <c r="B549" s="5">
        <v>169</v>
      </c>
      <c r="C549" s="5">
        <v>1</v>
      </c>
      <c r="D549" s="5" t="s">
        <v>30</v>
      </c>
      <c r="E549" s="5" t="s">
        <v>282</v>
      </c>
      <c r="F549" s="5" t="s">
        <v>770</v>
      </c>
      <c r="G549" s="5" t="s">
        <v>108</v>
      </c>
      <c r="H549" s="5" t="s">
        <v>109</v>
      </c>
      <c r="I549" s="5" t="s">
        <v>44</v>
      </c>
      <c r="J549" s="5">
        <v>4</v>
      </c>
      <c r="K549" s="5" t="s">
        <v>193</v>
      </c>
      <c r="L549" s="5" t="s">
        <v>44</v>
      </c>
      <c r="M549" s="5" t="s">
        <v>109</v>
      </c>
      <c r="N549" s="5" t="s">
        <v>108</v>
      </c>
      <c r="O549" s="5" t="s">
        <v>149</v>
      </c>
      <c r="P549" s="5">
        <v>11</v>
      </c>
      <c r="Q549" s="5">
        <f t="shared" si="11"/>
        <v>0</v>
      </c>
      <c r="R549" s="5" t="s">
        <v>56</v>
      </c>
    </row>
    <row r="550" spans="1:20" s="5" customFormat="1" x14ac:dyDescent="0.3">
      <c r="A550" s="5">
        <v>2012</v>
      </c>
      <c r="B550" s="5">
        <v>171</v>
      </c>
      <c r="C550" s="5">
        <v>1</v>
      </c>
      <c r="D550" s="5" t="s">
        <v>30</v>
      </c>
      <c r="E550" s="5" t="s">
        <v>523</v>
      </c>
      <c r="F550" s="5" t="s">
        <v>1005</v>
      </c>
      <c r="G550" s="5" t="s">
        <v>127</v>
      </c>
      <c r="H550" s="5" t="s">
        <v>128</v>
      </c>
      <c r="I550" s="5" t="s">
        <v>44</v>
      </c>
      <c r="J550" s="5">
        <v>12</v>
      </c>
      <c r="K550" s="5" t="s">
        <v>172</v>
      </c>
      <c r="L550" s="5" t="s">
        <v>44</v>
      </c>
      <c r="M550" s="5" t="s">
        <v>128</v>
      </c>
      <c r="N550" s="5" t="s">
        <v>127</v>
      </c>
      <c r="O550" s="5" t="s">
        <v>129</v>
      </c>
      <c r="P550" s="5">
        <v>177</v>
      </c>
      <c r="Q550" s="5">
        <f t="shared" si="11"/>
        <v>0</v>
      </c>
      <c r="R550" s="5" t="s">
        <v>56</v>
      </c>
    </row>
    <row r="551" spans="1:20" s="5" customFormat="1" x14ac:dyDescent="0.3">
      <c r="A551" s="5">
        <v>2013</v>
      </c>
      <c r="B551" s="5">
        <v>182</v>
      </c>
      <c r="C551" s="5">
        <v>1</v>
      </c>
      <c r="D551" s="5" t="s">
        <v>30</v>
      </c>
      <c r="E551" s="5" t="s">
        <v>283</v>
      </c>
      <c r="F551" s="5" t="s">
        <v>688</v>
      </c>
      <c r="G551" s="5" t="s">
        <v>250</v>
      </c>
      <c r="H551" s="5" t="s">
        <v>251</v>
      </c>
      <c r="I551" s="5" t="s">
        <v>34</v>
      </c>
      <c r="J551" s="5">
        <v>3</v>
      </c>
      <c r="K551" s="5" t="s">
        <v>64</v>
      </c>
      <c r="L551" s="5" t="s">
        <v>34</v>
      </c>
      <c r="M551" s="5" t="s">
        <v>64</v>
      </c>
      <c r="N551" s="5" t="s">
        <v>63</v>
      </c>
      <c r="O551" s="5" t="s">
        <v>152</v>
      </c>
      <c r="P551" s="5">
        <v>5</v>
      </c>
      <c r="Q551" s="5">
        <f t="shared" si="11"/>
        <v>0</v>
      </c>
      <c r="R551" s="5" t="s">
        <v>173</v>
      </c>
    </row>
    <row r="552" spans="1:20" s="5" customFormat="1" x14ac:dyDescent="0.3">
      <c r="A552" s="5">
        <v>2013</v>
      </c>
      <c r="B552" s="5">
        <v>256</v>
      </c>
      <c r="C552" s="5">
        <v>1</v>
      </c>
      <c r="D552" s="5" t="s">
        <v>30</v>
      </c>
      <c r="E552" s="5" t="s">
        <v>322</v>
      </c>
      <c r="F552" s="5" t="s">
        <v>772</v>
      </c>
      <c r="G552" s="5" t="s">
        <v>115</v>
      </c>
      <c r="H552" s="5" t="s">
        <v>116</v>
      </c>
      <c r="I552" s="5" t="s">
        <v>34</v>
      </c>
      <c r="J552" s="5">
        <v>4</v>
      </c>
      <c r="K552" s="5" t="s">
        <v>220</v>
      </c>
      <c r="L552" s="5" t="s">
        <v>34</v>
      </c>
      <c r="M552" s="5" t="s">
        <v>116</v>
      </c>
      <c r="N552" s="5" t="s">
        <v>115</v>
      </c>
      <c r="O552" s="5" t="s">
        <v>118</v>
      </c>
      <c r="P552" s="5">
        <v>184</v>
      </c>
      <c r="Q552" s="5">
        <f t="shared" si="11"/>
        <v>0</v>
      </c>
      <c r="R552" s="5" t="s">
        <v>56</v>
      </c>
    </row>
    <row r="553" spans="1:20" s="5" customFormat="1" x14ac:dyDescent="0.3">
      <c r="A553" s="5">
        <v>2014</v>
      </c>
      <c r="B553" s="5">
        <v>424</v>
      </c>
      <c r="C553" s="5">
        <v>1</v>
      </c>
      <c r="D553" s="5" t="s">
        <v>30</v>
      </c>
      <c r="E553" s="5" t="s">
        <v>432</v>
      </c>
      <c r="F553" s="5" t="s">
        <v>877</v>
      </c>
      <c r="G553" s="5" t="s">
        <v>63</v>
      </c>
      <c r="H553" s="5" t="s">
        <v>64</v>
      </c>
      <c r="I553" s="5" t="s">
        <v>34</v>
      </c>
      <c r="J553" s="5">
        <v>9</v>
      </c>
      <c r="K553" s="5" t="s">
        <v>132</v>
      </c>
      <c r="L553" s="5" t="s">
        <v>44</v>
      </c>
      <c r="M553" s="5" t="s">
        <v>64</v>
      </c>
      <c r="N553" s="5" t="s">
        <v>63</v>
      </c>
      <c r="O553" s="5" t="s">
        <v>152</v>
      </c>
      <c r="P553" s="5">
        <v>5</v>
      </c>
      <c r="Q553" s="5">
        <f t="shared" si="11"/>
        <v>0</v>
      </c>
      <c r="R553" s="5" t="s">
        <v>56</v>
      </c>
      <c r="S553" s="5" t="s">
        <v>1021</v>
      </c>
    </row>
    <row r="554" spans="1:20" s="5" customFormat="1" x14ac:dyDescent="0.3">
      <c r="A554" s="5">
        <v>2015</v>
      </c>
      <c r="B554" s="5">
        <v>535</v>
      </c>
      <c r="C554" s="5">
        <v>1</v>
      </c>
      <c r="D554" s="5" t="s">
        <v>30</v>
      </c>
      <c r="E554" s="5" t="s">
        <v>465</v>
      </c>
      <c r="F554" s="5" t="s">
        <v>754</v>
      </c>
      <c r="G554" s="5" t="s">
        <v>71</v>
      </c>
      <c r="H554" s="5" t="s">
        <v>72</v>
      </c>
      <c r="I554" s="5" t="s">
        <v>34</v>
      </c>
      <c r="J554" s="5">
        <v>11</v>
      </c>
      <c r="K554" s="5" t="s">
        <v>193</v>
      </c>
      <c r="L554" s="5" t="s">
        <v>44</v>
      </c>
      <c r="M554" s="5" t="s">
        <v>72</v>
      </c>
      <c r="N554" s="5" t="s">
        <v>73</v>
      </c>
      <c r="O554" s="5" t="s">
        <v>74</v>
      </c>
      <c r="P554" s="5">
        <v>221</v>
      </c>
      <c r="Q554" s="5">
        <f t="shared" si="11"/>
        <v>1</v>
      </c>
      <c r="R554" s="5" t="s">
        <v>56</v>
      </c>
    </row>
    <row r="555" spans="1:20" s="5" customFormat="1" x14ac:dyDescent="0.3">
      <c r="A555" s="5">
        <v>2015</v>
      </c>
      <c r="B555" s="5">
        <v>641</v>
      </c>
      <c r="C555" s="5">
        <v>1</v>
      </c>
      <c r="D555" s="5" t="s">
        <v>101</v>
      </c>
      <c r="E555" s="5" t="s">
        <v>939</v>
      </c>
      <c r="F555" s="5" t="s">
        <v>707</v>
      </c>
      <c r="G555" s="5" t="s">
        <v>204</v>
      </c>
      <c r="H555" s="5" t="s">
        <v>193</v>
      </c>
      <c r="I555" s="5" t="s">
        <v>44</v>
      </c>
      <c r="J555" s="5">
        <v>5</v>
      </c>
      <c r="K555" s="5" t="s">
        <v>195</v>
      </c>
      <c r="L555" s="5" t="s">
        <v>34</v>
      </c>
      <c r="M555" s="5" t="s">
        <v>195</v>
      </c>
      <c r="N555" s="5" t="s">
        <v>196</v>
      </c>
      <c r="O555" s="5" t="s">
        <v>197</v>
      </c>
      <c r="P555" s="5">
        <v>303</v>
      </c>
      <c r="Q555" s="5">
        <f t="shared" ref="Q555" si="12">IF(P555&lt;196.3,0,1)</f>
        <v>1</v>
      </c>
      <c r="R555" s="5" t="s">
        <v>173</v>
      </c>
      <c r="S555" s="5" t="s">
        <v>1027</v>
      </c>
      <c r="T555" s="290" t="s">
        <v>347</v>
      </c>
    </row>
  </sheetData>
  <sortState ref="A501:AR554">
    <sortCondition ref="B501:B554"/>
  </sortState>
  <hyperlinks>
    <hyperlink ref="T411" r:id="rId1"/>
    <hyperlink ref="T555" r:id="rId2"/>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L646"/>
  <sheetViews>
    <sheetView zoomScaleNormal="100" workbookViewId="0">
      <pane xSplit="1" ySplit="1" topLeftCell="B80" activePane="bottomRight" state="frozen"/>
      <selection pane="topRight" activeCell="B1" sqref="B1"/>
      <selection pane="bottomLeft" activeCell="A2" sqref="A2"/>
      <selection pane="bottomRight" activeCell="A101" sqref="A101"/>
    </sheetView>
  </sheetViews>
  <sheetFormatPr defaultRowHeight="14.4" x14ac:dyDescent="0.3"/>
  <cols>
    <col min="1" max="1" width="16.21875" style="1" customWidth="1"/>
    <col min="2" max="4" width="8.88671875" style="1"/>
    <col min="5" max="7" width="18.44140625" style="1" customWidth="1"/>
    <col min="8" max="8" width="17.109375" style="1" customWidth="1"/>
    <col min="9" max="9" width="20.77734375" style="1" customWidth="1"/>
    <col min="10" max="20" width="8.88671875" style="1"/>
    <col min="21" max="21" width="26" style="1" customWidth="1"/>
    <col min="22" max="22" width="33.88671875" style="1" customWidth="1"/>
    <col min="23" max="26" width="8.88671875" style="1"/>
    <col min="27" max="27" width="17.77734375" style="1" customWidth="1"/>
    <col min="28" max="28" width="17.5546875" style="1" customWidth="1"/>
    <col min="29" max="29" width="21.77734375" style="1" customWidth="1"/>
    <col min="30" max="30" width="23.21875" style="1" customWidth="1"/>
    <col min="31" max="37" width="29" style="1" customWidth="1"/>
    <col min="38" max="38" width="18.33203125" style="1" customWidth="1"/>
    <col min="39" max="16384" width="8.88671875" style="1"/>
  </cols>
  <sheetData>
    <row r="1" spans="1:38" x14ac:dyDescent="0.3">
      <c r="A1" s="1" t="s">
        <v>12</v>
      </c>
      <c r="B1" s="1" t="s">
        <v>1033</v>
      </c>
      <c r="C1" s="1" t="s">
        <v>1015</v>
      </c>
      <c r="D1" s="1" t="s">
        <v>13</v>
      </c>
      <c r="E1" s="1" t="s">
        <v>14</v>
      </c>
      <c r="F1" s="1" t="s">
        <v>684</v>
      </c>
      <c r="G1" s="1" t="s">
        <v>15</v>
      </c>
      <c r="H1" s="1" t="s">
        <v>16</v>
      </c>
      <c r="I1" s="1" t="s">
        <v>17</v>
      </c>
      <c r="J1" s="1" t="s">
        <v>18</v>
      </c>
      <c r="K1" s="1" t="s">
        <v>19</v>
      </c>
      <c r="L1" s="1" t="s">
        <v>20</v>
      </c>
      <c r="M1" s="1" t="s">
        <v>1034</v>
      </c>
      <c r="N1" s="1" t="s">
        <v>1035</v>
      </c>
      <c r="O1" s="1" t="s">
        <v>21</v>
      </c>
      <c r="P1" s="1" t="s">
        <v>22</v>
      </c>
      <c r="Q1" s="1" t="s">
        <v>23</v>
      </c>
      <c r="R1" s="1" t="s">
        <v>24</v>
      </c>
      <c r="S1" s="1" t="s">
        <v>25</v>
      </c>
      <c r="T1" s="1" t="s">
        <v>26</v>
      </c>
      <c r="U1" s="1" t="s">
        <v>27</v>
      </c>
      <c r="V1" s="1" t="s">
        <v>28</v>
      </c>
      <c r="W1" s="1" t="s">
        <v>29</v>
      </c>
      <c r="X1" s="1" t="s">
        <v>1030</v>
      </c>
      <c r="Y1" s="1" t="s">
        <v>1031</v>
      </c>
      <c r="Z1" s="1" t="s">
        <v>1032</v>
      </c>
      <c r="AA1" s="1" t="s">
        <v>0</v>
      </c>
      <c r="AB1" s="1" t="s">
        <v>1</v>
      </c>
      <c r="AC1" s="1" t="s">
        <v>2</v>
      </c>
      <c r="AD1" s="1" t="s">
        <v>3</v>
      </c>
      <c r="AE1" s="1" t="s">
        <v>4</v>
      </c>
      <c r="AF1" s="1" t="s">
        <v>5</v>
      </c>
      <c r="AG1" s="1" t="s">
        <v>6</v>
      </c>
      <c r="AH1" s="1" t="s">
        <v>7</v>
      </c>
      <c r="AI1" s="1" t="s">
        <v>8</v>
      </c>
      <c r="AJ1" s="1" t="s">
        <v>9</v>
      </c>
      <c r="AK1" s="1" t="s">
        <v>10</v>
      </c>
      <c r="AL1" s="1" t="s">
        <v>11</v>
      </c>
    </row>
    <row r="2" spans="1:38" x14ac:dyDescent="0.3">
      <c r="A2" s="1">
        <v>2012</v>
      </c>
      <c r="B2" s="1">
        <v>1</v>
      </c>
      <c r="C2" s="1">
        <v>1</v>
      </c>
      <c r="D2" s="1" t="s">
        <v>61</v>
      </c>
      <c r="E2" s="1" t="s">
        <v>483</v>
      </c>
      <c r="F2" s="1" t="s">
        <v>940</v>
      </c>
      <c r="G2" s="1" t="s">
        <v>77</v>
      </c>
      <c r="H2" s="1" t="s">
        <v>78</v>
      </c>
      <c r="I2" s="1" t="s">
        <v>44</v>
      </c>
      <c r="J2" s="1" t="s">
        <v>45</v>
      </c>
      <c r="K2" s="1">
        <v>12</v>
      </c>
      <c r="L2" s="1">
        <v>16</v>
      </c>
      <c r="M2" s="1" t="s">
        <v>212</v>
      </c>
      <c r="N2" s="1" t="s">
        <v>44</v>
      </c>
      <c r="O2" s="1" t="s">
        <v>78</v>
      </c>
      <c r="P2" s="1" t="s">
        <v>77</v>
      </c>
      <c r="Q2" s="1" t="s">
        <v>79</v>
      </c>
      <c r="R2" s="1">
        <v>1</v>
      </c>
      <c r="S2" s="1">
        <f t="shared" ref="S2:S47" si="0">IF(R2&lt;196.3,0,1)</f>
        <v>0</v>
      </c>
      <c r="T2" s="1" t="s">
        <v>56</v>
      </c>
      <c r="U2" s="1" t="s">
        <v>174</v>
      </c>
      <c r="AA2" s="1">
        <v>1</v>
      </c>
      <c r="AB2" s="1">
        <v>1</v>
      </c>
      <c r="AC2" s="1">
        <v>0</v>
      </c>
      <c r="AD2" s="1">
        <v>0</v>
      </c>
      <c r="AE2" s="1">
        <v>1</v>
      </c>
      <c r="AF2" s="1">
        <v>0</v>
      </c>
      <c r="AG2" s="1">
        <v>1</v>
      </c>
      <c r="AH2" s="1">
        <v>1</v>
      </c>
      <c r="AI2" s="1">
        <f t="shared" ref="AI2:AI65" si="1">SUM(AH2,AF2)</f>
        <v>1</v>
      </c>
      <c r="AJ2" s="1">
        <v>0</v>
      </c>
      <c r="AK2" s="1">
        <f t="shared" ref="AK2:AK65" si="2">SUM(AI2:AJ2)</f>
        <v>1</v>
      </c>
      <c r="AL2" s="1">
        <v>1</v>
      </c>
    </row>
    <row r="3" spans="1:38" x14ac:dyDescent="0.3">
      <c r="A3" s="1">
        <v>2012</v>
      </c>
      <c r="B3" s="1">
        <v>2</v>
      </c>
      <c r="C3" s="1">
        <v>1</v>
      </c>
      <c r="D3" s="1" t="s">
        <v>61</v>
      </c>
      <c r="E3" s="1" t="s">
        <v>524</v>
      </c>
      <c r="F3" s="1" t="s">
        <v>851</v>
      </c>
      <c r="G3" s="1" t="s">
        <v>131</v>
      </c>
      <c r="H3" s="1" t="s">
        <v>132</v>
      </c>
      <c r="I3" s="1" t="s">
        <v>44</v>
      </c>
      <c r="J3" s="1" t="s">
        <v>45</v>
      </c>
      <c r="K3" s="1">
        <v>13</v>
      </c>
      <c r="L3" s="1">
        <v>17</v>
      </c>
      <c r="M3" s="1" t="s">
        <v>128</v>
      </c>
      <c r="N3" s="1" t="s">
        <v>44</v>
      </c>
      <c r="O3" s="1" t="s">
        <v>132</v>
      </c>
      <c r="P3" s="1" t="s">
        <v>131</v>
      </c>
      <c r="Q3" s="1" t="s">
        <v>133</v>
      </c>
      <c r="R3" s="1">
        <v>0</v>
      </c>
      <c r="S3" s="1">
        <f t="shared" si="0"/>
        <v>0</v>
      </c>
      <c r="T3" s="1" t="s">
        <v>56</v>
      </c>
      <c r="U3" s="1" t="s">
        <v>174</v>
      </c>
      <c r="AA3" s="1">
        <v>1</v>
      </c>
      <c r="AB3" s="1">
        <v>1</v>
      </c>
      <c r="AC3" s="1">
        <v>0</v>
      </c>
      <c r="AD3" s="1">
        <v>0</v>
      </c>
      <c r="AE3" s="1">
        <v>1</v>
      </c>
      <c r="AF3" s="1">
        <v>0</v>
      </c>
      <c r="AG3" s="1">
        <v>1</v>
      </c>
      <c r="AH3" s="1">
        <v>1</v>
      </c>
      <c r="AI3" s="1">
        <f t="shared" si="1"/>
        <v>1</v>
      </c>
      <c r="AJ3" s="1">
        <v>0</v>
      </c>
      <c r="AK3" s="1">
        <f t="shared" si="2"/>
        <v>1</v>
      </c>
      <c r="AL3" s="1">
        <v>1</v>
      </c>
    </row>
    <row r="4" spans="1:38" x14ac:dyDescent="0.3">
      <c r="A4" s="1">
        <v>2012</v>
      </c>
      <c r="B4" s="1">
        <v>3</v>
      </c>
      <c r="C4" s="1">
        <v>2</v>
      </c>
      <c r="D4" s="1" t="s">
        <v>61</v>
      </c>
      <c r="E4" s="1" t="s">
        <v>524</v>
      </c>
      <c r="F4" s="1" t="s">
        <v>851</v>
      </c>
      <c r="G4" s="1" t="s">
        <v>131</v>
      </c>
      <c r="H4" s="1" t="s">
        <v>132</v>
      </c>
      <c r="I4" s="1" t="s">
        <v>44</v>
      </c>
      <c r="J4" s="1" t="s">
        <v>45</v>
      </c>
      <c r="K4" s="1">
        <v>15</v>
      </c>
      <c r="L4" s="1">
        <v>19</v>
      </c>
      <c r="M4" s="1" t="s">
        <v>43</v>
      </c>
      <c r="N4" s="1" t="s">
        <v>44</v>
      </c>
      <c r="O4" s="1" t="s">
        <v>132</v>
      </c>
      <c r="P4" s="1" t="s">
        <v>131</v>
      </c>
      <c r="Q4" s="1" t="s">
        <v>133</v>
      </c>
      <c r="R4" s="1">
        <v>0</v>
      </c>
      <c r="S4" s="1">
        <f t="shared" si="0"/>
        <v>0</v>
      </c>
      <c r="T4" s="1" t="s">
        <v>56</v>
      </c>
      <c r="U4" s="1" t="s">
        <v>174</v>
      </c>
      <c r="AA4" s="1">
        <v>1</v>
      </c>
      <c r="AB4" s="1">
        <v>1</v>
      </c>
      <c r="AC4" s="1">
        <v>0</v>
      </c>
      <c r="AD4" s="1">
        <v>0</v>
      </c>
      <c r="AE4" s="1">
        <v>1</v>
      </c>
      <c r="AF4" s="1">
        <v>0</v>
      </c>
      <c r="AG4" s="1">
        <v>1</v>
      </c>
      <c r="AH4" s="1">
        <v>1</v>
      </c>
      <c r="AI4" s="1">
        <f t="shared" si="1"/>
        <v>1</v>
      </c>
      <c r="AJ4" s="1">
        <v>0</v>
      </c>
      <c r="AK4" s="1">
        <f t="shared" si="2"/>
        <v>1</v>
      </c>
      <c r="AL4" s="1">
        <v>1</v>
      </c>
    </row>
    <row r="5" spans="1:38" x14ac:dyDescent="0.3">
      <c r="A5" s="1">
        <v>2012</v>
      </c>
      <c r="B5" s="1">
        <v>4</v>
      </c>
      <c r="C5" s="1">
        <v>2</v>
      </c>
      <c r="D5" s="1" t="s">
        <v>30</v>
      </c>
      <c r="E5" s="1" t="s">
        <v>215</v>
      </c>
      <c r="F5" s="1" t="s">
        <v>727</v>
      </c>
      <c r="G5" s="1" t="s">
        <v>32</v>
      </c>
      <c r="H5" s="1" t="s">
        <v>33</v>
      </c>
      <c r="I5" s="1" t="s">
        <v>34</v>
      </c>
      <c r="J5" s="1" t="s">
        <v>35</v>
      </c>
      <c r="K5" s="1">
        <v>2</v>
      </c>
      <c r="L5" s="1">
        <v>23</v>
      </c>
      <c r="M5" s="1" t="s">
        <v>162</v>
      </c>
      <c r="N5" s="1" t="s">
        <v>34</v>
      </c>
      <c r="O5" s="1" t="s">
        <v>162</v>
      </c>
      <c r="P5" s="1" t="s">
        <v>161</v>
      </c>
      <c r="Q5" s="1" t="s">
        <v>163</v>
      </c>
      <c r="R5" s="1">
        <v>1582</v>
      </c>
      <c r="S5" s="1">
        <f t="shared" si="0"/>
        <v>1</v>
      </c>
      <c r="T5" s="1" t="s">
        <v>173</v>
      </c>
      <c r="U5" s="1" t="s">
        <v>174</v>
      </c>
      <c r="AA5" s="1">
        <v>1</v>
      </c>
      <c r="AB5" s="1">
        <v>1</v>
      </c>
      <c r="AC5" s="1">
        <v>0</v>
      </c>
      <c r="AD5" s="1">
        <v>0</v>
      </c>
      <c r="AE5" s="1">
        <v>0</v>
      </c>
      <c r="AF5" s="1">
        <v>1</v>
      </c>
      <c r="AG5" s="1">
        <v>1</v>
      </c>
      <c r="AH5" s="1">
        <v>0</v>
      </c>
      <c r="AI5" s="1">
        <f t="shared" si="1"/>
        <v>1</v>
      </c>
      <c r="AJ5" s="1">
        <v>0</v>
      </c>
      <c r="AK5" s="1">
        <f t="shared" si="2"/>
        <v>1</v>
      </c>
      <c r="AL5" s="1">
        <v>1</v>
      </c>
    </row>
    <row r="6" spans="1:38" x14ac:dyDescent="0.3">
      <c r="A6" s="1">
        <v>2012</v>
      </c>
      <c r="B6" s="1">
        <v>5</v>
      </c>
      <c r="C6" s="1">
        <v>1</v>
      </c>
      <c r="D6" s="1" t="s">
        <v>30</v>
      </c>
      <c r="E6" s="1" t="s">
        <v>215</v>
      </c>
      <c r="F6" s="1" t="s">
        <v>727</v>
      </c>
      <c r="G6" s="1" t="s">
        <v>32</v>
      </c>
      <c r="H6" s="1" t="s">
        <v>33</v>
      </c>
      <c r="I6" s="1" t="s">
        <v>34</v>
      </c>
      <c r="J6" s="1" t="s">
        <v>45</v>
      </c>
      <c r="K6" s="1">
        <v>17</v>
      </c>
      <c r="L6" s="1">
        <v>21</v>
      </c>
      <c r="M6" s="1" t="s">
        <v>48</v>
      </c>
      <c r="N6" s="1" t="s">
        <v>34</v>
      </c>
      <c r="O6" s="1" t="s">
        <v>48</v>
      </c>
      <c r="P6" s="1" t="s">
        <v>47</v>
      </c>
      <c r="Q6" s="1" t="s">
        <v>120</v>
      </c>
      <c r="R6" s="1">
        <v>153</v>
      </c>
      <c r="S6" s="1">
        <f t="shared" si="0"/>
        <v>0</v>
      </c>
      <c r="T6" s="1" t="s">
        <v>173</v>
      </c>
      <c r="U6" s="1" t="s">
        <v>174</v>
      </c>
      <c r="AA6" s="1">
        <v>1</v>
      </c>
      <c r="AB6" s="1">
        <v>1</v>
      </c>
      <c r="AC6" s="1">
        <v>0</v>
      </c>
      <c r="AD6" s="1">
        <v>0</v>
      </c>
      <c r="AE6" s="1">
        <v>1</v>
      </c>
      <c r="AF6" s="1">
        <v>0</v>
      </c>
      <c r="AG6" s="1">
        <v>1</v>
      </c>
      <c r="AH6" s="1">
        <v>1</v>
      </c>
      <c r="AI6" s="1">
        <f t="shared" si="1"/>
        <v>1</v>
      </c>
      <c r="AJ6" s="1">
        <v>0</v>
      </c>
      <c r="AK6" s="1">
        <f t="shared" si="2"/>
        <v>1</v>
      </c>
      <c r="AL6" s="1">
        <v>1</v>
      </c>
    </row>
    <row r="7" spans="1:38" x14ac:dyDescent="0.3">
      <c r="A7" s="1">
        <v>2012</v>
      </c>
      <c r="B7" s="1">
        <v>6</v>
      </c>
      <c r="C7" s="1">
        <v>1</v>
      </c>
      <c r="D7" s="1" t="s">
        <v>30</v>
      </c>
      <c r="E7" s="1" t="s">
        <v>215</v>
      </c>
      <c r="F7" s="1" t="s">
        <v>711</v>
      </c>
      <c r="G7" s="1" t="s">
        <v>42</v>
      </c>
      <c r="H7" s="1" t="s">
        <v>43</v>
      </c>
      <c r="I7" s="1" t="s">
        <v>44</v>
      </c>
      <c r="J7" s="1" t="s">
        <v>45</v>
      </c>
      <c r="K7" s="1">
        <v>9</v>
      </c>
      <c r="L7" s="1">
        <v>13</v>
      </c>
      <c r="M7" s="1" t="s">
        <v>138</v>
      </c>
      <c r="N7" s="1" t="s">
        <v>44</v>
      </c>
      <c r="O7" s="1" t="s">
        <v>138</v>
      </c>
      <c r="P7" s="1" t="s">
        <v>137</v>
      </c>
      <c r="Q7" s="1" t="s">
        <v>139</v>
      </c>
      <c r="R7" s="1">
        <v>16</v>
      </c>
      <c r="S7" s="1">
        <f t="shared" si="0"/>
        <v>0</v>
      </c>
      <c r="T7" s="1" t="s">
        <v>173</v>
      </c>
      <c r="U7" s="1" t="s">
        <v>174</v>
      </c>
      <c r="AA7" s="1">
        <v>1</v>
      </c>
      <c r="AB7" s="1">
        <v>1</v>
      </c>
      <c r="AC7" s="1">
        <v>0</v>
      </c>
      <c r="AD7" s="1">
        <v>0</v>
      </c>
      <c r="AE7" s="1">
        <v>1</v>
      </c>
      <c r="AF7" s="1">
        <v>0</v>
      </c>
      <c r="AG7" s="1">
        <v>1</v>
      </c>
      <c r="AH7" s="1">
        <v>1</v>
      </c>
      <c r="AI7" s="1">
        <f t="shared" si="1"/>
        <v>1</v>
      </c>
      <c r="AJ7" s="1">
        <v>0</v>
      </c>
      <c r="AK7" s="1">
        <f t="shared" si="2"/>
        <v>1</v>
      </c>
      <c r="AL7" s="1">
        <v>1</v>
      </c>
    </row>
    <row r="8" spans="1:38" x14ac:dyDescent="0.3">
      <c r="A8" s="1">
        <v>2012</v>
      </c>
      <c r="B8" s="1">
        <v>7</v>
      </c>
      <c r="C8" s="1">
        <v>1</v>
      </c>
      <c r="D8" s="1" t="s">
        <v>30</v>
      </c>
      <c r="E8" s="1" t="s">
        <v>418</v>
      </c>
      <c r="F8" s="1" t="s">
        <v>941</v>
      </c>
      <c r="G8" s="1" t="s">
        <v>42</v>
      </c>
      <c r="H8" s="1" t="s">
        <v>43</v>
      </c>
      <c r="I8" s="1" t="s">
        <v>44</v>
      </c>
      <c r="J8" s="1" t="s">
        <v>45</v>
      </c>
      <c r="K8" s="1">
        <v>9</v>
      </c>
      <c r="L8" s="1">
        <v>13</v>
      </c>
      <c r="M8" s="1" t="s">
        <v>138</v>
      </c>
      <c r="N8" s="1" t="s">
        <v>44</v>
      </c>
      <c r="O8" s="1" t="s">
        <v>138</v>
      </c>
      <c r="P8" s="1" t="s">
        <v>137</v>
      </c>
      <c r="Q8" s="1" t="s">
        <v>139</v>
      </c>
      <c r="R8" s="1">
        <v>16</v>
      </c>
      <c r="S8" s="1">
        <f t="shared" si="0"/>
        <v>0</v>
      </c>
      <c r="T8" s="1" t="s">
        <v>173</v>
      </c>
      <c r="U8" s="1" t="s">
        <v>174</v>
      </c>
      <c r="AA8" s="1">
        <v>1</v>
      </c>
      <c r="AB8" s="1">
        <v>1</v>
      </c>
      <c r="AC8" s="1">
        <v>0</v>
      </c>
      <c r="AD8" s="1">
        <v>0</v>
      </c>
      <c r="AE8" s="1">
        <v>1</v>
      </c>
      <c r="AF8" s="1">
        <v>0</v>
      </c>
      <c r="AG8" s="1">
        <v>1</v>
      </c>
      <c r="AH8" s="1">
        <v>1</v>
      </c>
      <c r="AI8" s="1">
        <f t="shared" si="1"/>
        <v>1</v>
      </c>
      <c r="AJ8" s="1">
        <v>0</v>
      </c>
      <c r="AK8" s="1">
        <f t="shared" si="2"/>
        <v>1</v>
      </c>
      <c r="AL8" s="1">
        <v>1</v>
      </c>
    </row>
    <row r="9" spans="1:38" x14ac:dyDescent="0.3">
      <c r="A9" s="1">
        <v>2012</v>
      </c>
      <c r="B9" s="1">
        <v>8</v>
      </c>
      <c r="C9" s="1">
        <v>1</v>
      </c>
      <c r="D9" s="1" t="s">
        <v>61</v>
      </c>
      <c r="E9" s="1" t="s">
        <v>392</v>
      </c>
      <c r="F9" s="1" t="s">
        <v>724</v>
      </c>
      <c r="G9" s="1" t="s">
        <v>81</v>
      </c>
      <c r="H9" s="1" t="s">
        <v>82</v>
      </c>
      <c r="I9" s="1" t="s">
        <v>44</v>
      </c>
      <c r="J9" s="1" t="s">
        <v>45</v>
      </c>
      <c r="K9" s="1">
        <v>8</v>
      </c>
      <c r="L9" s="1">
        <v>12</v>
      </c>
      <c r="M9" s="1" t="s">
        <v>103</v>
      </c>
      <c r="N9" s="1" t="s">
        <v>34</v>
      </c>
      <c r="O9" s="1" t="s">
        <v>385</v>
      </c>
      <c r="P9" s="1" t="s">
        <v>386</v>
      </c>
      <c r="Q9" s="1" t="s">
        <v>387</v>
      </c>
      <c r="R9" s="1">
        <v>58</v>
      </c>
      <c r="S9" s="1">
        <f t="shared" si="0"/>
        <v>0</v>
      </c>
      <c r="T9" s="1" t="s">
        <v>388</v>
      </c>
      <c r="U9" s="1" t="s">
        <v>174</v>
      </c>
      <c r="AA9" s="1">
        <v>1</v>
      </c>
      <c r="AB9" s="1">
        <v>1</v>
      </c>
      <c r="AC9" s="1">
        <v>0</v>
      </c>
      <c r="AD9" s="1">
        <v>0</v>
      </c>
      <c r="AE9" s="1">
        <v>1</v>
      </c>
      <c r="AF9" s="1">
        <v>0</v>
      </c>
      <c r="AG9" s="1">
        <v>1</v>
      </c>
      <c r="AH9" s="1">
        <v>1</v>
      </c>
      <c r="AI9" s="1">
        <f t="shared" si="1"/>
        <v>1</v>
      </c>
      <c r="AJ9" s="1">
        <v>0</v>
      </c>
      <c r="AK9" s="1">
        <f t="shared" si="2"/>
        <v>1</v>
      </c>
      <c r="AL9" s="1">
        <v>1</v>
      </c>
    </row>
    <row r="10" spans="1:38" x14ac:dyDescent="0.3">
      <c r="A10" s="1">
        <v>2012</v>
      </c>
      <c r="B10" s="1">
        <v>9</v>
      </c>
      <c r="C10" s="1">
        <v>1</v>
      </c>
      <c r="D10" s="1" t="s">
        <v>30</v>
      </c>
      <c r="E10" s="1" t="s">
        <v>455</v>
      </c>
      <c r="F10" s="1" t="s">
        <v>942</v>
      </c>
      <c r="G10" s="1" t="s">
        <v>53</v>
      </c>
      <c r="H10" s="1" t="s">
        <v>54</v>
      </c>
      <c r="I10" s="1" t="s">
        <v>34</v>
      </c>
      <c r="J10" s="1" t="s">
        <v>45</v>
      </c>
      <c r="K10" s="1">
        <v>11</v>
      </c>
      <c r="L10" s="1">
        <v>15</v>
      </c>
      <c r="M10" s="1" t="s">
        <v>82</v>
      </c>
      <c r="N10" s="1" t="s">
        <v>44</v>
      </c>
      <c r="O10" s="1" t="s">
        <v>82</v>
      </c>
      <c r="P10" s="1" t="s">
        <v>84</v>
      </c>
      <c r="Q10" s="1" t="s">
        <v>85</v>
      </c>
      <c r="R10" s="1">
        <v>78</v>
      </c>
      <c r="S10" s="1">
        <f t="shared" si="0"/>
        <v>0</v>
      </c>
      <c r="T10" s="1" t="s">
        <v>173</v>
      </c>
      <c r="U10" s="1" t="s">
        <v>174</v>
      </c>
      <c r="AA10" s="1">
        <v>1</v>
      </c>
      <c r="AB10" s="1">
        <v>1</v>
      </c>
      <c r="AC10" s="1">
        <v>0</v>
      </c>
      <c r="AD10" s="1">
        <v>0</v>
      </c>
      <c r="AE10" s="1">
        <v>1</v>
      </c>
      <c r="AF10" s="1">
        <v>0</v>
      </c>
      <c r="AG10" s="1">
        <v>1</v>
      </c>
      <c r="AH10" s="1">
        <v>1</v>
      </c>
      <c r="AI10" s="1">
        <f t="shared" si="1"/>
        <v>1</v>
      </c>
      <c r="AJ10" s="1">
        <v>0</v>
      </c>
      <c r="AK10" s="1">
        <f t="shared" si="2"/>
        <v>1</v>
      </c>
      <c r="AL10" s="1">
        <v>1</v>
      </c>
    </row>
    <row r="11" spans="1:38" x14ac:dyDescent="0.3">
      <c r="A11" s="1">
        <v>2012</v>
      </c>
      <c r="B11" s="1">
        <v>10</v>
      </c>
      <c r="C11" s="1">
        <v>1</v>
      </c>
      <c r="D11" s="1" t="s">
        <v>30</v>
      </c>
      <c r="E11" s="1" t="s">
        <v>607</v>
      </c>
      <c r="F11" s="1" t="s">
        <v>943</v>
      </c>
      <c r="G11" s="1" t="s">
        <v>32</v>
      </c>
      <c r="H11" s="1" t="s">
        <v>33</v>
      </c>
      <c r="I11" s="1" t="s">
        <v>34</v>
      </c>
      <c r="J11" s="1" t="s">
        <v>45</v>
      </c>
      <c r="K11" s="1">
        <v>17</v>
      </c>
      <c r="L11" s="1">
        <v>21</v>
      </c>
      <c r="M11" s="1" t="s">
        <v>48</v>
      </c>
      <c r="N11" s="1" t="s">
        <v>34</v>
      </c>
      <c r="O11" s="1" t="s">
        <v>48</v>
      </c>
      <c r="P11" s="1" t="s">
        <v>47</v>
      </c>
      <c r="Q11" s="1" t="s">
        <v>120</v>
      </c>
      <c r="R11" s="1">
        <v>153</v>
      </c>
      <c r="S11" s="1">
        <f t="shared" si="0"/>
        <v>0</v>
      </c>
      <c r="T11" s="1" t="s">
        <v>173</v>
      </c>
      <c r="U11" s="1" t="s">
        <v>174</v>
      </c>
      <c r="AA11" s="1">
        <v>1</v>
      </c>
      <c r="AB11" s="1">
        <v>1</v>
      </c>
      <c r="AC11" s="1">
        <v>0</v>
      </c>
      <c r="AD11" s="1">
        <v>0</v>
      </c>
      <c r="AE11" s="1">
        <v>1</v>
      </c>
      <c r="AF11" s="1">
        <v>0</v>
      </c>
      <c r="AG11" s="1">
        <v>1</v>
      </c>
      <c r="AH11" s="1">
        <v>1</v>
      </c>
      <c r="AI11" s="1">
        <f t="shared" si="1"/>
        <v>1</v>
      </c>
      <c r="AJ11" s="1">
        <v>0</v>
      </c>
      <c r="AK11" s="1">
        <f t="shared" si="2"/>
        <v>1</v>
      </c>
      <c r="AL11" s="1">
        <v>1</v>
      </c>
    </row>
    <row r="12" spans="1:38" x14ac:dyDescent="0.3">
      <c r="A12" s="1">
        <v>2012</v>
      </c>
      <c r="B12" s="1">
        <v>11</v>
      </c>
      <c r="C12" s="1">
        <v>1</v>
      </c>
      <c r="D12" s="1" t="s">
        <v>30</v>
      </c>
      <c r="E12" s="1" t="s">
        <v>439</v>
      </c>
      <c r="F12" s="1" t="s">
        <v>693</v>
      </c>
      <c r="G12" s="1" t="s">
        <v>42</v>
      </c>
      <c r="H12" s="1" t="s">
        <v>43</v>
      </c>
      <c r="I12" s="1" t="s">
        <v>44</v>
      </c>
      <c r="J12" s="1" t="s">
        <v>45</v>
      </c>
      <c r="K12" s="1">
        <v>10</v>
      </c>
      <c r="L12" s="1">
        <v>14</v>
      </c>
      <c r="M12" s="1" t="s">
        <v>172</v>
      </c>
      <c r="N12" s="1" t="s">
        <v>44</v>
      </c>
      <c r="O12" s="1" t="s">
        <v>172</v>
      </c>
      <c r="P12" s="1" t="s">
        <v>171</v>
      </c>
      <c r="Q12" s="1" t="s">
        <v>199</v>
      </c>
      <c r="R12" s="1">
        <v>221</v>
      </c>
      <c r="S12" s="1">
        <f t="shared" si="0"/>
        <v>1</v>
      </c>
      <c r="T12" s="1" t="s">
        <v>173</v>
      </c>
      <c r="U12" s="1" t="s">
        <v>174</v>
      </c>
      <c r="AA12" s="1">
        <v>1</v>
      </c>
      <c r="AB12" s="1">
        <v>1</v>
      </c>
      <c r="AC12" s="1">
        <v>0</v>
      </c>
      <c r="AD12" s="1">
        <v>0</v>
      </c>
      <c r="AE12" s="1">
        <v>1</v>
      </c>
      <c r="AF12" s="1">
        <v>0</v>
      </c>
      <c r="AG12" s="1">
        <v>1</v>
      </c>
      <c r="AH12" s="1">
        <v>1</v>
      </c>
      <c r="AI12" s="1">
        <f t="shared" si="1"/>
        <v>1</v>
      </c>
      <c r="AJ12" s="1">
        <v>0</v>
      </c>
      <c r="AK12" s="1">
        <f t="shared" si="2"/>
        <v>1</v>
      </c>
      <c r="AL12" s="1">
        <v>1</v>
      </c>
    </row>
    <row r="13" spans="1:38" x14ac:dyDescent="0.3">
      <c r="A13" s="1">
        <v>2012</v>
      </c>
      <c r="B13" s="1">
        <v>12</v>
      </c>
      <c r="C13" s="1">
        <v>1</v>
      </c>
      <c r="D13" s="1" t="s">
        <v>61</v>
      </c>
      <c r="E13" s="1" t="s">
        <v>304</v>
      </c>
      <c r="F13" s="1" t="s">
        <v>944</v>
      </c>
      <c r="G13" s="1" t="s">
        <v>98</v>
      </c>
      <c r="H13" s="1" t="s">
        <v>216</v>
      </c>
      <c r="I13" s="1" t="s">
        <v>44</v>
      </c>
      <c r="J13" s="1" t="s">
        <v>45</v>
      </c>
      <c r="K13" s="1">
        <v>4</v>
      </c>
      <c r="L13" s="1">
        <v>8</v>
      </c>
      <c r="M13" s="1" t="s">
        <v>155</v>
      </c>
      <c r="N13" s="1" t="s">
        <v>34</v>
      </c>
      <c r="O13" s="1" t="s">
        <v>155</v>
      </c>
      <c r="P13" s="1" t="s">
        <v>154</v>
      </c>
      <c r="Q13" s="1" t="s">
        <v>156</v>
      </c>
      <c r="R13" s="1">
        <v>3</v>
      </c>
      <c r="S13" s="1">
        <f t="shared" si="0"/>
        <v>0</v>
      </c>
      <c r="T13" s="1" t="s">
        <v>173</v>
      </c>
      <c r="U13" s="1" t="s">
        <v>174</v>
      </c>
      <c r="AA13" s="1">
        <v>1</v>
      </c>
      <c r="AB13" s="1">
        <v>1</v>
      </c>
      <c r="AC13" s="1">
        <v>0</v>
      </c>
      <c r="AD13" s="1">
        <v>0</v>
      </c>
      <c r="AE13" s="1">
        <v>1</v>
      </c>
      <c r="AF13" s="1">
        <v>0</v>
      </c>
      <c r="AG13" s="1">
        <v>1</v>
      </c>
      <c r="AH13" s="1">
        <v>1</v>
      </c>
      <c r="AI13" s="1">
        <f t="shared" si="1"/>
        <v>1</v>
      </c>
      <c r="AJ13" s="1">
        <v>0</v>
      </c>
      <c r="AK13" s="1">
        <f t="shared" si="2"/>
        <v>1</v>
      </c>
      <c r="AL13" s="1">
        <v>1</v>
      </c>
    </row>
    <row r="14" spans="1:38" x14ac:dyDescent="0.3">
      <c r="A14" s="1">
        <v>2012</v>
      </c>
      <c r="B14" s="1">
        <v>13</v>
      </c>
      <c r="C14" s="1">
        <v>1</v>
      </c>
      <c r="D14" s="1" t="s">
        <v>61</v>
      </c>
      <c r="E14" s="1" t="s">
        <v>526</v>
      </c>
      <c r="F14" s="1" t="s">
        <v>945</v>
      </c>
      <c r="G14" s="1" t="s">
        <v>219</v>
      </c>
      <c r="H14" s="1" t="s">
        <v>220</v>
      </c>
      <c r="I14" s="1" t="s">
        <v>34</v>
      </c>
      <c r="J14" s="1" t="s">
        <v>45</v>
      </c>
      <c r="K14" s="1">
        <v>13</v>
      </c>
      <c r="L14" s="1">
        <v>17</v>
      </c>
      <c r="M14" s="1" t="s">
        <v>64</v>
      </c>
      <c r="N14" s="1" t="s">
        <v>34</v>
      </c>
      <c r="O14" s="1" t="s">
        <v>220</v>
      </c>
      <c r="P14" s="1" t="s">
        <v>219</v>
      </c>
      <c r="Q14" s="1" t="s">
        <v>258</v>
      </c>
      <c r="R14" s="1">
        <v>184</v>
      </c>
      <c r="S14" s="1">
        <f t="shared" si="0"/>
        <v>0</v>
      </c>
      <c r="T14" s="1" t="s">
        <v>56</v>
      </c>
      <c r="U14" s="1" t="s">
        <v>174</v>
      </c>
      <c r="AA14" s="1">
        <v>1</v>
      </c>
      <c r="AB14" s="1">
        <v>1</v>
      </c>
      <c r="AC14" s="1">
        <v>0</v>
      </c>
      <c r="AD14" s="1">
        <v>0</v>
      </c>
      <c r="AE14" s="1">
        <v>1</v>
      </c>
      <c r="AF14" s="1">
        <v>0</v>
      </c>
      <c r="AG14" s="1">
        <v>1</v>
      </c>
      <c r="AH14" s="1">
        <v>1</v>
      </c>
      <c r="AI14" s="1">
        <f t="shared" si="1"/>
        <v>1</v>
      </c>
      <c r="AJ14" s="1">
        <v>0</v>
      </c>
      <c r="AK14" s="1">
        <f t="shared" si="2"/>
        <v>1</v>
      </c>
      <c r="AL14" s="1">
        <v>1</v>
      </c>
    </row>
    <row r="15" spans="1:38" x14ac:dyDescent="0.3">
      <c r="A15" s="1">
        <v>2012</v>
      </c>
      <c r="B15" s="1">
        <v>14</v>
      </c>
      <c r="C15" s="1">
        <v>1</v>
      </c>
      <c r="D15" s="1" t="s">
        <v>61</v>
      </c>
      <c r="E15" s="1" t="s">
        <v>241</v>
      </c>
      <c r="F15" s="1" t="s">
        <v>943</v>
      </c>
      <c r="G15" s="1" t="s">
        <v>115</v>
      </c>
      <c r="H15" s="1" t="s">
        <v>116</v>
      </c>
      <c r="I15" s="1" t="s">
        <v>34</v>
      </c>
      <c r="J15" s="1" t="s">
        <v>45</v>
      </c>
      <c r="K15" s="1">
        <v>1</v>
      </c>
      <c r="L15" s="1">
        <v>5</v>
      </c>
      <c r="M15" s="1" t="s">
        <v>103</v>
      </c>
      <c r="N15" s="1" t="s">
        <v>34</v>
      </c>
      <c r="O15" s="1" t="s">
        <v>116</v>
      </c>
      <c r="P15" s="1" t="s">
        <v>115</v>
      </c>
      <c r="Q15" s="1" t="s">
        <v>118</v>
      </c>
      <c r="R15" s="1">
        <v>184</v>
      </c>
      <c r="S15" s="1">
        <f t="shared" si="0"/>
        <v>0</v>
      </c>
      <c r="T15" s="1" t="s">
        <v>56</v>
      </c>
      <c r="U15" s="1" t="s">
        <v>174</v>
      </c>
      <c r="AA15" s="1">
        <v>1</v>
      </c>
      <c r="AB15" s="1">
        <v>1</v>
      </c>
      <c r="AC15" s="1">
        <v>0</v>
      </c>
      <c r="AD15" s="1">
        <v>0</v>
      </c>
      <c r="AE15" s="1">
        <v>1</v>
      </c>
      <c r="AF15" s="1">
        <v>0</v>
      </c>
      <c r="AG15" s="1">
        <v>1</v>
      </c>
      <c r="AH15" s="1">
        <v>1</v>
      </c>
      <c r="AI15" s="1">
        <f t="shared" si="1"/>
        <v>1</v>
      </c>
      <c r="AJ15" s="1">
        <v>0</v>
      </c>
      <c r="AK15" s="1">
        <f t="shared" si="2"/>
        <v>1</v>
      </c>
      <c r="AL15" s="1">
        <v>1</v>
      </c>
    </row>
    <row r="16" spans="1:38" x14ac:dyDescent="0.3">
      <c r="A16" s="1">
        <v>2012</v>
      </c>
      <c r="B16" s="1">
        <v>15</v>
      </c>
      <c r="C16" s="1">
        <v>1</v>
      </c>
      <c r="D16" s="1" t="s">
        <v>61</v>
      </c>
      <c r="E16" s="1" t="s">
        <v>366</v>
      </c>
      <c r="F16" s="1" t="s">
        <v>840</v>
      </c>
      <c r="G16" s="1" t="s">
        <v>161</v>
      </c>
      <c r="H16" s="1" t="s">
        <v>162</v>
      </c>
      <c r="I16" s="1" t="s">
        <v>34</v>
      </c>
      <c r="J16" s="1" t="s">
        <v>45</v>
      </c>
      <c r="K16" s="1">
        <v>11</v>
      </c>
      <c r="L16" s="1">
        <v>15</v>
      </c>
      <c r="M16" s="1" t="s">
        <v>138</v>
      </c>
      <c r="N16" s="1" t="s">
        <v>44</v>
      </c>
      <c r="O16" s="1" t="s">
        <v>162</v>
      </c>
      <c r="P16" s="1" t="s">
        <v>161</v>
      </c>
      <c r="Q16" s="1" t="s">
        <v>163</v>
      </c>
      <c r="R16" s="1">
        <v>1582</v>
      </c>
      <c r="S16" s="1">
        <f t="shared" si="0"/>
        <v>1</v>
      </c>
      <c r="T16" s="1" t="s">
        <v>56</v>
      </c>
      <c r="U16" s="1" t="s">
        <v>174</v>
      </c>
      <c r="AA16" s="1">
        <v>1</v>
      </c>
      <c r="AB16" s="1">
        <v>1</v>
      </c>
      <c r="AC16" s="1">
        <v>0</v>
      </c>
      <c r="AD16" s="1">
        <v>0</v>
      </c>
      <c r="AE16" s="1">
        <v>1</v>
      </c>
      <c r="AF16" s="1">
        <v>0</v>
      </c>
      <c r="AG16" s="1">
        <v>1</v>
      </c>
      <c r="AH16" s="1">
        <v>1</v>
      </c>
      <c r="AI16" s="1">
        <f t="shared" si="1"/>
        <v>1</v>
      </c>
      <c r="AJ16" s="1">
        <v>0</v>
      </c>
      <c r="AK16" s="1">
        <f t="shared" si="2"/>
        <v>1</v>
      </c>
      <c r="AL16" s="1">
        <v>1</v>
      </c>
    </row>
    <row r="17" spans="1:38" x14ac:dyDescent="0.3">
      <c r="A17" s="1">
        <v>2012</v>
      </c>
      <c r="B17" s="1">
        <v>16</v>
      </c>
      <c r="C17" s="1">
        <v>1</v>
      </c>
      <c r="D17" s="1" t="s">
        <v>30</v>
      </c>
      <c r="E17" s="1" t="s">
        <v>230</v>
      </c>
      <c r="F17" s="1" t="s">
        <v>773</v>
      </c>
      <c r="G17" s="1" t="s">
        <v>219</v>
      </c>
      <c r="H17" s="1" t="s">
        <v>220</v>
      </c>
      <c r="I17" s="1" t="s">
        <v>34</v>
      </c>
      <c r="J17" s="1" t="s">
        <v>91</v>
      </c>
      <c r="K17" s="1">
        <v>4</v>
      </c>
      <c r="L17" s="1">
        <v>4</v>
      </c>
      <c r="M17" s="1" t="s">
        <v>128</v>
      </c>
      <c r="N17" s="1" t="s">
        <v>44</v>
      </c>
      <c r="O17" s="1" t="s">
        <v>128</v>
      </c>
      <c r="P17" s="1" t="s">
        <v>127</v>
      </c>
      <c r="Q17" s="1" t="s">
        <v>129</v>
      </c>
      <c r="R17" s="1">
        <v>177</v>
      </c>
      <c r="S17" s="1">
        <f t="shared" si="0"/>
        <v>0</v>
      </c>
      <c r="T17" s="1" t="s">
        <v>173</v>
      </c>
      <c r="U17" s="1" t="s">
        <v>174</v>
      </c>
      <c r="AA17" s="1">
        <v>1</v>
      </c>
      <c r="AB17" s="1">
        <v>1</v>
      </c>
      <c r="AC17" s="1">
        <v>0</v>
      </c>
      <c r="AD17" s="1">
        <v>1</v>
      </c>
      <c r="AE17" s="1">
        <v>0</v>
      </c>
      <c r="AF17" s="1">
        <v>0</v>
      </c>
      <c r="AG17" s="1">
        <v>1</v>
      </c>
      <c r="AH17" s="1">
        <v>0</v>
      </c>
      <c r="AI17" s="1">
        <f t="shared" si="1"/>
        <v>0</v>
      </c>
      <c r="AJ17" s="1">
        <v>1</v>
      </c>
      <c r="AK17" s="1">
        <f t="shared" si="2"/>
        <v>1</v>
      </c>
      <c r="AL17" s="1">
        <v>1</v>
      </c>
    </row>
    <row r="18" spans="1:38" x14ac:dyDescent="0.3">
      <c r="A18" s="1">
        <v>2012</v>
      </c>
      <c r="B18" s="1">
        <v>17</v>
      </c>
      <c r="C18" s="1">
        <v>1</v>
      </c>
      <c r="D18" s="1" t="s">
        <v>30</v>
      </c>
      <c r="E18" s="1" t="s">
        <v>270</v>
      </c>
      <c r="F18" s="1" t="s">
        <v>946</v>
      </c>
      <c r="G18" s="1" t="s">
        <v>42</v>
      </c>
      <c r="H18" s="1" t="s">
        <v>43</v>
      </c>
      <c r="I18" s="1" t="s">
        <v>44</v>
      </c>
      <c r="J18" s="1" t="s">
        <v>45</v>
      </c>
      <c r="K18" s="1">
        <v>2</v>
      </c>
      <c r="L18" s="1">
        <v>6</v>
      </c>
      <c r="M18" s="1" t="s">
        <v>144</v>
      </c>
      <c r="N18" s="1" t="s">
        <v>34</v>
      </c>
      <c r="O18" s="1" t="s">
        <v>144</v>
      </c>
      <c r="P18" s="1" t="s">
        <v>145</v>
      </c>
      <c r="Q18" s="1" t="s">
        <v>146</v>
      </c>
      <c r="R18" s="1">
        <v>232</v>
      </c>
      <c r="S18" s="1">
        <f t="shared" si="0"/>
        <v>1</v>
      </c>
      <c r="T18" s="1" t="s">
        <v>173</v>
      </c>
      <c r="U18" s="1" t="s">
        <v>174</v>
      </c>
      <c r="AA18" s="1">
        <v>1</v>
      </c>
      <c r="AB18" s="1">
        <v>1</v>
      </c>
      <c r="AC18" s="1">
        <v>0</v>
      </c>
      <c r="AD18" s="1">
        <v>0</v>
      </c>
      <c r="AE18" s="1">
        <v>1</v>
      </c>
      <c r="AF18" s="1">
        <v>0</v>
      </c>
      <c r="AG18" s="1">
        <v>1</v>
      </c>
      <c r="AH18" s="1">
        <v>1</v>
      </c>
      <c r="AI18" s="1">
        <f t="shared" si="1"/>
        <v>1</v>
      </c>
      <c r="AJ18" s="1">
        <v>0</v>
      </c>
      <c r="AK18" s="1">
        <f t="shared" si="2"/>
        <v>1</v>
      </c>
      <c r="AL18" s="1">
        <v>1</v>
      </c>
    </row>
    <row r="19" spans="1:38" x14ac:dyDescent="0.3">
      <c r="A19" s="1">
        <v>2012</v>
      </c>
      <c r="B19" s="1">
        <v>18</v>
      </c>
      <c r="C19" s="1">
        <v>1</v>
      </c>
      <c r="D19" s="1" t="s">
        <v>61</v>
      </c>
      <c r="E19" s="1" t="s">
        <v>351</v>
      </c>
      <c r="F19" s="1" t="s">
        <v>715</v>
      </c>
      <c r="G19" s="1" t="s">
        <v>131</v>
      </c>
      <c r="H19" s="1" t="s">
        <v>132</v>
      </c>
      <c r="I19" s="1" t="s">
        <v>44</v>
      </c>
      <c r="J19" s="1" t="s">
        <v>45</v>
      </c>
      <c r="K19" s="1">
        <v>6</v>
      </c>
      <c r="L19" s="1">
        <v>10</v>
      </c>
      <c r="M19" s="1" t="s">
        <v>195</v>
      </c>
      <c r="N19" s="1" t="s">
        <v>34</v>
      </c>
      <c r="O19" s="1" t="s">
        <v>195</v>
      </c>
      <c r="P19" s="1" t="s">
        <v>196</v>
      </c>
      <c r="Q19" s="1" t="s">
        <v>197</v>
      </c>
      <c r="R19" s="1">
        <v>303</v>
      </c>
      <c r="S19" s="1">
        <f t="shared" si="0"/>
        <v>1</v>
      </c>
      <c r="T19" s="1" t="s">
        <v>173</v>
      </c>
      <c r="U19" s="1" t="s">
        <v>174</v>
      </c>
      <c r="AA19" s="1">
        <v>1</v>
      </c>
      <c r="AB19" s="1">
        <v>1</v>
      </c>
      <c r="AC19" s="1">
        <v>0</v>
      </c>
      <c r="AD19" s="1">
        <v>0</v>
      </c>
      <c r="AE19" s="1">
        <v>1</v>
      </c>
      <c r="AF19" s="1">
        <v>0</v>
      </c>
      <c r="AG19" s="1">
        <v>1</v>
      </c>
      <c r="AH19" s="1">
        <v>1</v>
      </c>
      <c r="AI19" s="1">
        <f t="shared" si="1"/>
        <v>1</v>
      </c>
      <c r="AJ19" s="1">
        <v>0</v>
      </c>
      <c r="AK19" s="1">
        <f t="shared" si="2"/>
        <v>1</v>
      </c>
      <c r="AL19" s="1">
        <v>1</v>
      </c>
    </row>
    <row r="20" spans="1:38" x14ac:dyDescent="0.3">
      <c r="A20" s="1">
        <v>2012</v>
      </c>
      <c r="B20" s="1">
        <v>19</v>
      </c>
      <c r="C20" s="1">
        <v>2</v>
      </c>
      <c r="D20" s="1" t="s">
        <v>61</v>
      </c>
      <c r="E20" s="1" t="s">
        <v>351</v>
      </c>
      <c r="F20" s="1" t="s">
        <v>715</v>
      </c>
      <c r="G20" s="1" t="s">
        <v>131</v>
      </c>
      <c r="H20" s="1" t="s">
        <v>132</v>
      </c>
      <c r="I20" s="1" t="s">
        <v>44</v>
      </c>
      <c r="J20" s="1" t="s">
        <v>45</v>
      </c>
      <c r="K20" s="1">
        <v>16</v>
      </c>
      <c r="L20" s="1">
        <v>20</v>
      </c>
      <c r="M20" s="1" t="s">
        <v>72</v>
      </c>
      <c r="N20" s="1" t="s">
        <v>34</v>
      </c>
      <c r="O20" s="1" t="s">
        <v>72</v>
      </c>
      <c r="P20" s="1" t="s">
        <v>73</v>
      </c>
      <c r="Q20" s="1" t="s">
        <v>74</v>
      </c>
      <c r="R20" s="1">
        <v>221</v>
      </c>
      <c r="S20" s="1">
        <f t="shared" si="0"/>
        <v>1</v>
      </c>
      <c r="T20" s="1" t="s">
        <v>173</v>
      </c>
      <c r="U20" s="1" t="s">
        <v>174</v>
      </c>
      <c r="AA20" s="1">
        <v>1</v>
      </c>
      <c r="AB20" s="1">
        <v>1</v>
      </c>
      <c r="AC20" s="1">
        <v>0</v>
      </c>
      <c r="AD20" s="1">
        <v>0</v>
      </c>
      <c r="AE20" s="1">
        <v>1</v>
      </c>
      <c r="AF20" s="1">
        <v>0</v>
      </c>
      <c r="AG20" s="1">
        <v>1</v>
      </c>
      <c r="AH20" s="1">
        <v>1</v>
      </c>
      <c r="AI20" s="1">
        <f t="shared" si="1"/>
        <v>1</v>
      </c>
      <c r="AJ20" s="1">
        <v>0</v>
      </c>
      <c r="AK20" s="1">
        <f t="shared" si="2"/>
        <v>1</v>
      </c>
      <c r="AL20" s="1">
        <v>1</v>
      </c>
    </row>
    <row r="21" spans="1:38" x14ac:dyDescent="0.3">
      <c r="A21" s="1">
        <v>2012</v>
      </c>
      <c r="B21" s="1">
        <v>20</v>
      </c>
      <c r="C21" s="1">
        <v>1</v>
      </c>
      <c r="D21" s="1" t="s">
        <v>61</v>
      </c>
      <c r="E21" s="1" t="s">
        <v>331</v>
      </c>
      <c r="F21" s="1" t="s">
        <v>810</v>
      </c>
      <c r="G21" s="1" t="s">
        <v>161</v>
      </c>
      <c r="H21" s="1" t="s">
        <v>162</v>
      </c>
      <c r="I21" s="1" t="s">
        <v>34</v>
      </c>
      <c r="J21" s="1" t="s">
        <v>45</v>
      </c>
      <c r="K21" s="1">
        <v>5</v>
      </c>
      <c r="L21" s="1">
        <v>9</v>
      </c>
      <c r="M21" s="1" t="s">
        <v>82</v>
      </c>
      <c r="N21" s="1" t="s">
        <v>44</v>
      </c>
      <c r="O21" s="1" t="s">
        <v>82</v>
      </c>
      <c r="P21" s="1" t="s">
        <v>84</v>
      </c>
      <c r="Q21" s="1" t="s">
        <v>85</v>
      </c>
      <c r="R21" s="1">
        <v>78</v>
      </c>
      <c r="S21" s="1">
        <f t="shared" si="0"/>
        <v>0</v>
      </c>
      <c r="T21" s="1" t="s">
        <v>173</v>
      </c>
      <c r="U21" s="1" t="s">
        <v>174</v>
      </c>
      <c r="AA21" s="1">
        <v>1</v>
      </c>
      <c r="AB21" s="1">
        <v>1</v>
      </c>
      <c r="AC21" s="1">
        <v>0</v>
      </c>
      <c r="AD21" s="1">
        <v>0</v>
      </c>
      <c r="AE21" s="1">
        <v>1</v>
      </c>
      <c r="AF21" s="1">
        <v>0</v>
      </c>
      <c r="AG21" s="1">
        <v>1</v>
      </c>
      <c r="AH21" s="1">
        <v>1</v>
      </c>
      <c r="AI21" s="1">
        <f t="shared" si="1"/>
        <v>1</v>
      </c>
      <c r="AJ21" s="1">
        <v>0</v>
      </c>
      <c r="AK21" s="1">
        <f t="shared" si="2"/>
        <v>1</v>
      </c>
      <c r="AL21" s="1">
        <v>1</v>
      </c>
    </row>
    <row r="22" spans="1:38" x14ac:dyDescent="0.3">
      <c r="A22" s="1">
        <v>2012</v>
      </c>
      <c r="B22" s="1">
        <v>21</v>
      </c>
      <c r="C22" s="1">
        <v>1</v>
      </c>
      <c r="D22" s="1" t="s">
        <v>61</v>
      </c>
      <c r="E22" s="1" t="s">
        <v>582</v>
      </c>
      <c r="F22" s="1" t="s">
        <v>803</v>
      </c>
      <c r="G22" s="1" t="s">
        <v>98</v>
      </c>
      <c r="H22" s="1" t="s">
        <v>216</v>
      </c>
      <c r="I22" s="1" t="s">
        <v>44</v>
      </c>
      <c r="J22" s="1" t="s">
        <v>45</v>
      </c>
      <c r="K22" s="1">
        <v>5</v>
      </c>
      <c r="L22" s="1">
        <v>9</v>
      </c>
      <c r="M22" s="1" t="s">
        <v>128</v>
      </c>
      <c r="N22" s="1" t="s">
        <v>44</v>
      </c>
      <c r="O22" s="1" t="s">
        <v>216</v>
      </c>
      <c r="P22" s="1" t="s">
        <v>209</v>
      </c>
      <c r="Q22" s="1" t="s">
        <v>210</v>
      </c>
      <c r="R22" s="1">
        <v>2</v>
      </c>
      <c r="S22" s="1">
        <f t="shared" si="0"/>
        <v>0</v>
      </c>
      <c r="T22" s="1" t="s">
        <v>56</v>
      </c>
      <c r="U22" s="1" t="s">
        <v>174</v>
      </c>
      <c r="AA22" s="1">
        <v>1</v>
      </c>
      <c r="AB22" s="1">
        <v>1</v>
      </c>
      <c r="AC22" s="1">
        <v>0</v>
      </c>
      <c r="AD22" s="1">
        <v>0</v>
      </c>
      <c r="AE22" s="1">
        <v>1</v>
      </c>
      <c r="AF22" s="1">
        <v>0</v>
      </c>
      <c r="AG22" s="1">
        <v>1</v>
      </c>
      <c r="AH22" s="1">
        <v>1</v>
      </c>
      <c r="AI22" s="1">
        <f t="shared" si="1"/>
        <v>1</v>
      </c>
      <c r="AJ22" s="1">
        <v>0</v>
      </c>
      <c r="AK22" s="1">
        <f t="shared" si="2"/>
        <v>1</v>
      </c>
      <c r="AL22" s="1">
        <v>1</v>
      </c>
    </row>
    <row r="23" spans="1:38" x14ac:dyDescent="0.3">
      <c r="A23" s="1">
        <v>2012</v>
      </c>
      <c r="B23" s="1">
        <v>22</v>
      </c>
      <c r="C23" s="1">
        <v>1</v>
      </c>
      <c r="D23" s="1" t="s">
        <v>30</v>
      </c>
      <c r="E23" s="1" t="s">
        <v>582</v>
      </c>
      <c r="F23" s="1" t="s">
        <v>791</v>
      </c>
      <c r="G23" s="1" t="s">
        <v>127</v>
      </c>
      <c r="H23" s="1" t="s">
        <v>128</v>
      </c>
      <c r="I23" s="1" t="s">
        <v>44</v>
      </c>
      <c r="J23" s="1" t="s">
        <v>45</v>
      </c>
      <c r="K23" s="1">
        <v>16</v>
      </c>
      <c r="L23" s="1">
        <v>20</v>
      </c>
      <c r="M23" s="1" t="s">
        <v>162</v>
      </c>
      <c r="N23" s="1" t="s">
        <v>34</v>
      </c>
      <c r="O23" s="1" t="s">
        <v>162</v>
      </c>
      <c r="P23" s="1" t="s">
        <v>161</v>
      </c>
      <c r="Q23" s="1" t="s">
        <v>163</v>
      </c>
      <c r="R23" s="1">
        <v>1582</v>
      </c>
      <c r="S23" s="1">
        <f t="shared" si="0"/>
        <v>1</v>
      </c>
      <c r="T23" s="1" t="s">
        <v>173</v>
      </c>
      <c r="U23" s="1" t="s">
        <v>174</v>
      </c>
      <c r="AA23" s="1">
        <v>1</v>
      </c>
      <c r="AB23" s="1">
        <v>1</v>
      </c>
      <c r="AC23" s="1">
        <v>0</v>
      </c>
      <c r="AD23" s="1">
        <v>0</v>
      </c>
      <c r="AE23" s="1">
        <v>1</v>
      </c>
      <c r="AF23" s="1">
        <v>0</v>
      </c>
      <c r="AG23" s="1">
        <v>1</v>
      </c>
      <c r="AH23" s="1">
        <v>1</v>
      </c>
      <c r="AI23" s="1">
        <f t="shared" si="1"/>
        <v>1</v>
      </c>
      <c r="AJ23" s="1">
        <v>0</v>
      </c>
      <c r="AK23" s="1">
        <f t="shared" si="2"/>
        <v>1</v>
      </c>
      <c r="AL23" s="1">
        <v>1</v>
      </c>
    </row>
    <row r="24" spans="1:38" x14ac:dyDescent="0.3">
      <c r="A24" s="1">
        <v>2012</v>
      </c>
      <c r="B24" s="1">
        <v>23</v>
      </c>
      <c r="C24" s="1">
        <v>1</v>
      </c>
      <c r="D24" s="1" t="s">
        <v>61</v>
      </c>
      <c r="E24" s="1" t="s">
        <v>217</v>
      </c>
      <c r="F24" s="1" t="s">
        <v>689</v>
      </c>
      <c r="G24" s="1" t="s">
        <v>98</v>
      </c>
      <c r="H24" s="1" t="s">
        <v>99</v>
      </c>
      <c r="I24" s="1" t="s">
        <v>44</v>
      </c>
      <c r="J24" s="1" t="s">
        <v>91</v>
      </c>
      <c r="K24" s="1">
        <v>3</v>
      </c>
      <c r="L24" s="1">
        <v>3</v>
      </c>
      <c r="M24" s="1" t="s">
        <v>72</v>
      </c>
      <c r="N24" s="1" t="s">
        <v>34</v>
      </c>
      <c r="O24" s="1" t="s">
        <v>99</v>
      </c>
      <c r="P24" s="1" t="s">
        <v>209</v>
      </c>
      <c r="Q24" s="1" t="s">
        <v>210</v>
      </c>
      <c r="R24" s="1">
        <v>2</v>
      </c>
      <c r="S24" s="1">
        <f t="shared" si="0"/>
        <v>0</v>
      </c>
      <c r="T24" s="1" t="s">
        <v>56</v>
      </c>
      <c r="U24" s="1" t="s">
        <v>174</v>
      </c>
      <c r="AA24" s="1">
        <v>1</v>
      </c>
      <c r="AB24" s="1">
        <v>1</v>
      </c>
      <c r="AC24" s="1">
        <v>0</v>
      </c>
      <c r="AD24" s="1">
        <v>1</v>
      </c>
      <c r="AE24" s="1">
        <v>0</v>
      </c>
      <c r="AF24" s="1">
        <v>0</v>
      </c>
      <c r="AG24" s="1">
        <v>1</v>
      </c>
      <c r="AH24" s="1">
        <v>0</v>
      </c>
      <c r="AI24" s="1">
        <f t="shared" si="1"/>
        <v>0</v>
      </c>
      <c r="AJ24" s="1">
        <v>1</v>
      </c>
      <c r="AK24" s="1">
        <f t="shared" si="2"/>
        <v>1</v>
      </c>
      <c r="AL24" s="1">
        <v>1</v>
      </c>
    </row>
    <row r="25" spans="1:38" x14ac:dyDescent="0.3">
      <c r="A25" s="1">
        <v>2012</v>
      </c>
      <c r="B25" s="1">
        <v>24</v>
      </c>
      <c r="C25" s="1">
        <v>1</v>
      </c>
      <c r="D25" s="1" t="s">
        <v>30</v>
      </c>
      <c r="E25" s="1" t="s">
        <v>490</v>
      </c>
      <c r="F25" s="1" t="s">
        <v>911</v>
      </c>
      <c r="G25" s="1" t="s">
        <v>67</v>
      </c>
      <c r="H25" s="1" t="s">
        <v>68</v>
      </c>
      <c r="I25" s="1" t="s">
        <v>34</v>
      </c>
      <c r="J25" s="1" t="s">
        <v>45</v>
      </c>
      <c r="K25" s="1">
        <v>12</v>
      </c>
      <c r="L25" s="1">
        <v>16</v>
      </c>
      <c r="M25" s="1" t="s">
        <v>103</v>
      </c>
      <c r="N25" s="1" t="s">
        <v>34</v>
      </c>
      <c r="O25" s="1" t="s">
        <v>68</v>
      </c>
      <c r="P25" s="1" t="s">
        <v>69</v>
      </c>
      <c r="Q25" s="1" t="s">
        <v>70</v>
      </c>
      <c r="R25" s="1">
        <v>326</v>
      </c>
      <c r="S25" s="1">
        <f t="shared" si="0"/>
        <v>1</v>
      </c>
      <c r="T25" s="1" t="s">
        <v>56</v>
      </c>
      <c r="U25" s="1" t="s">
        <v>174</v>
      </c>
      <c r="AA25" s="1">
        <v>1</v>
      </c>
      <c r="AB25" s="1">
        <v>1</v>
      </c>
      <c r="AC25" s="1">
        <v>0</v>
      </c>
      <c r="AD25" s="1">
        <v>0</v>
      </c>
      <c r="AE25" s="1">
        <v>1</v>
      </c>
      <c r="AF25" s="1">
        <v>0</v>
      </c>
      <c r="AG25" s="1">
        <v>1</v>
      </c>
      <c r="AH25" s="1">
        <v>1</v>
      </c>
      <c r="AI25" s="1">
        <f t="shared" si="1"/>
        <v>1</v>
      </c>
      <c r="AJ25" s="1">
        <v>0</v>
      </c>
      <c r="AK25" s="1">
        <f t="shared" si="2"/>
        <v>1</v>
      </c>
      <c r="AL25" s="1">
        <v>1</v>
      </c>
    </row>
    <row r="26" spans="1:38" x14ac:dyDescent="0.3">
      <c r="A26" s="1">
        <v>2012</v>
      </c>
      <c r="B26" s="1">
        <v>25</v>
      </c>
      <c r="C26" s="1">
        <v>1</v>
      </c>
      <c r="D26" s="1" t="s">
        <v>61</v>
      </c>
      <c r="E26" s="1" t="s">
        <v>352</v>
      </c>
      <c r="F26" s="1" t="s">
        <v>947</v>
      </c>
      <c r="G26" s="1" t="s">
        <v>94</v>
      </c>
      <c r="H26" s="1" t="s">
        <v>95</v>
      </c>
      <c r="I26" s="1" t="s">
        <v>44</v>
      </c>
      <c r="J26" s="1" t="s">
        <v>45</v>
      </c>
      <c r="K26" s="1">
        <v>6</v>
      </c>
      <c r="L26" s="1">
        <v>10</v>
      </c>
      <c r="M26" s="1" t="s">
        <v>90</v>
      </c>
      <c r="N26" s="1" t="s">
        <v>44</v>
      </c>
      <c r="O26" s="1" t="s">
        <v>95</v>
      </c>
      <c r="P26" s="1" t="s">
        <v>94</v>
      </c>
      <c r="Q26" s="1" t="s">
        <v>176</v>
      </c>
      <c r="R26" s="1">
        <v>15</v>
      </c>
      <c r="S26" s="1">
        <f t="shared" si="0"/>
        <v>0</v>
      </c>
      <c r="T26" s="1" t="s">
        <v>56</v>
      </c>
      <c r="U26" s="1" t="s">
        <v>174</v>
      </c>
      <c r="AA26" s="1">
        <v>1</v>
      </c>
      <c r="AB26" s="1">
        <v>1</v>
      </c>
      <c r="AC26" s="1">
        <v>0</v>
      </c>
      <c r="AD26" s="1">
        <v>0</v>
      </c>
      <c r="AE26" s="1">
        <v>1</v>
      </c>
      <c r="AF26" s="1">
        <v>0</v>
      </c>
      <c r="AG26" s="1">
        <v>1</v>
      </c>
      <c r="AH26" s="1">
        <v>1</v>
      </c>
      <c r="AI26" s="1">
        <f t="shared" si="1"/>
        <v>1</v>
      </c>
      <c r="AJ26" s="1">
        <v>0</v>
      </c>
      <c r="AK26" s="1">
        <f t="shared" si="2"/>
        <v>1</v>
      </c>
      <c r="AL26" s="1">
        <v>1</v>
      </c>
    </row>
    <row r="27" spans="1:38" ht="13.2" customHeight="1" x14ac:dyDescent="0.3">
      <c r="A27" s="1">
        <v>2012</v>
      </c>
      <c r="B27" s="1">
        <v>26</v>
      </c>
      <c r="C27" s="1">
        <v>1</v>
      </c>
      <c r="D27" s="1" t="s">
        <v>30</v>
      </c>
      <c r="E27" s="1" t="s">
        <v>395</v>
      </c>
      <c r="F27" s="1" t="s">
        <v>794</v>
      </c>
      <c r="G27" s="1" t="s">
        <v>127</v>
      </c>
      <c r="H27" s="1" t="s">
        <v>128</v>
      </c>
      <c r="I27" s="1" t="s">
        <v>44</v>
      </c>
      <c r="J27" s="1" t="s">
        <v>45</v>
      </c>
      <c r="K27" s="1">
        <v>15</v>
      </c>
      <c r="L27" s="1">
        <v>19</v>
      </c>
      <c r="M27" s="1" t="s">
        <v>193</v>
      </c>
      <c r="N27" s="1" t="s">
        <v>44</v>
      </c>
      <c r="O27" s="1" t="s">
        <v>128</v>
      </c>
      <c r="P27" s="1" t="s">
        <v>127</v>
      </c>
      <c r="Q27" s="1" t="s">
        <v>129</v>
      </c>
      <c r="R27" s="1">
        <v>177</v>
      </c>
      <c r="S27" s="1">
        <f t="shared" si="0"/>
        <v>0</v>
      </c>
      <c r="T27" s="1" t="s">
        <v>56</v>
      </c>
      <c r="U27" s="1" t="s">
        <v>174</v>
      </c>
      <c r="V27" s="1" t="s">
        <v>1029</v>
      </c>
      <c r="W27" s="1" t="s">
        <v>569</v>
      </c>
      <c r="X27" s="1" t="s">
        <v>570</v>
      </c>
      <c r="AA27" s="1">
        <v>1</v>
      </c>
      <c r="AB27" s="1">
        <v>1</v>
      </c>
      <c r="AC27" s="1">
        <v>0</v>
      </c>
      <c r="AD27" s="1">
        <v>0</v>
      </c>
      <c r="AE27" s="1">
        <v>1</v>
      </c>
      <c r="AF27" s="1">
        <v>0</v>
      </c>
      <c r="AG27" s="1">
        <v>1</v>
      </c>
      <c r="AH27" s="1">
        <v>1</v>
      </c>
      <c r="AI27" s="1">
        <f t="shared" si="1"/>
        <v>1</v>
      </c>
      <c r="AJ27" s="1">
        <v>0</v>
      </c>
      <c r="AK27" s="1">
        <f t="shared" si="2"/>
        <v>1</v>
      </c>
      <c r="AL27" s="1">
        <v>1</v>
      </c>
    </row>
    <row r="28" spans="1:38" ht="13.2" customHeight="1" x14ac:dyDescent="0.3">
      <c r="A28" s="1">
        <v>2012</v>
      </c>
      <c r="B28" s="1">
        <v>27</v>
      </c>
      <c r="C28" s="1">
        <v>1</v>
      </c>
      <c r="D28" s="1" t="s">
        <v>61</v>
      </c>
      <c r="E28" s="1" t="s">
        <v>368</v>
      </c>
      <c r="F28" s="1" t="s">
        <v>756</v>
      </c>
      <c r="G28" s="1" t="s">
        <v>166</v>
      </c>
      <c r="H28" s="1" t="s">
        <v>167</v>
      </c>
      <c r="I28" s="1" t="s">
        <v>44</v>
      </c>
      <c r="J28" s="1" t="s">
        <v>45</v>
      </c>
      <c r="K28" s="1">
        <v>7</v>
      </c>
      <c r="L28" s="1">
        <v>11</v>
      </c>
      <c r="M28" s="1" t="s">
        <v>68</v>
      </c>
      <c r="N28" s="1" t="s">
        <v>34</v>
      </c>
      <c r="O28" s="1" t="s">
        <v>167</v>
      </c>
      <c r="P28" s="1" t="s">
        <v>168</v>
      </c>
      <c r="Q28" s="1" t="s">
        <v>169</v>
      </c>
      <c r="R28" s="1">
        <v>257</v>
      </c>
      <c r="S28" s="1">
        <f t="shared" si="0"/>
        <v>1</v>
      </c>
      <c r="T28" s="1" t="s">
        <v>56</v>
      </c>
      <c r="U28" s="1" t="s">
        <v>174</v>
      </c>
      <c r="AA28" s="1">
        <v>1</v>
      </c>
      <c r="AB28" s="1">
        <v>1</v>
      </c>
      <c r="AC28" s="1">
        <v>0</v>
      </c>
      <c r="AD28" s="1">
        <v>0</v>
      </c>
      <c r="AE28" s="1">
        <v>1</v>
      </c>
      <c r="AF28" s="1">
        <v>0</v>
      </c>
      <c r="AG28" s="1">
        <v>1</v>
      </c>
      <c r="AH28" s="1">
        <v>1</v>
      </c>
      <c r="AI28" s="1">
        <f t="shared" si="1"/>
        <v>1</v>
      </c>
      <c r="AJ28" s="1">
        <v>0</v>
      </c>
      <c r="AK28" s="1">
        <f t="shared" si="2"/>
        <v>1</v>
      </c>
      <c r="AL28" s="1">
        <v>1</v>
      </c>
    </row>
    <row r="29" spans="1:38" ht="13.2" customHeight="1" x14ac:dyDescent="0.3">
      <c r="A29" s="1">
        <v>2012</v>
      </c>
      <c r="B29" s="1">
        <v>28</v>
      </c>
      <c r="C29" s="1">
        <v>1</v>
      </c>
      <c r="D29" s="1" t="s">
        <v>150</v>
      </c>
      <c r="E29" s="1" t="s">
        <v>151</v>
      </c>
      <c r="F29" s="1" t="s">
        <v>841</v>
      </c>
      <c r="G29" s="1" t="s">
        <v>63</v>
      </c>
      <c r="H29" s="1" t="s">
        <v>64</v>
      </c>
      <c r="I29" s="1" t="s">
        <v>34</v>
      </c>
      <c r="J29" s="1" t="s">
        <v>45</v>
      </c>
      <c r="K29" s="1">
        <v>9</v>
      </c>
      <c r="L29" s="1">
        <v>13</v>
      </c>
      <c r="M29" s="1" t="s">
        <v>117</v>
      </c>
      <c r="O29" s="1" t="s">
        <v>64</v>
      </c>
      <c r="P29" s="1" t="s">
        <v>63</v>
      </c>
      <c r="Q29" s="1" t="s">
        <v>152</v>
      </c>
      <c r="R29" s="1">
        <v>5</v>
      </c>
      <c r="S29" s="1">
        <f t="shared" si="0"/>
        <v>0</v>
      </c>
      <c r="T29" s="1" t="s">
        <v>56</v>
      </c>
      <c r="U29" s="1" t="s">
        <v>119</v>
      </c>
      <c r="AA29" s="1">
        <v>1</v>
      </c>
      <c r="AB29" s="1">
        <v>0</v>
      </c>
      <c r="AC29" s="1">
        <v>1</v>
      </c>
      <c r="AD29" s="1">
        <v>0</v>
      </c>
      <c r="AE29" s="1">
        <v>0</v>
      </c>
      <c r="AF29" s="1">
        <v>0</v>
      </c>
      <c r="AG29" s="1">
        <v>0</v>
      </c>
      <c r="AH29" s="1">
        <v>1</v>
      </c>
      <c r="AI29" s="1">
        <f t="shared" si="1"/>
        <v>1</v>
      </c>
      <c r="AJ29" s="1">
        <v>0</v>
      </c>
      <c r="AK29" s="1">
        <f t="shared" si="2"/>
        <v>1</v>
      </c>
      <c r="AL29" s="1">
        <v>1</v>
      </c>
    </row>
    <row r="30" spans="1:38" ht="13.2" customHeight="1" x14ac:dyDescent="0.3">
      <c r="A30" s="1">
        <v>2012</v>
      </c>
      <c r="B30" s="1">
        <v>29</v>
      </c>
      <c r="C30" s="1">
        <v>1</v>
      </c>
      <c r="D30" s="1" t="s">
        <v>61</v>
      </c>
      <c r="E30" s="1" t="s">
        <v>332</v>
      </c>
      <c r="F30" s="1" t="s">
        <v>833</v>
      </c>
      <c r="G30" s="1" t="s">
        <v>42</v>
      </c>
      <c r="H30" s="1" t="s">
        <v>43</v>
      </c>
      <c r="I30" s="1" t="s">
        <v>44</v>
      </c>
      <c r="J30" s="1" t="s">
        <v>45</v>
      </c>
      <c r="K30" s="1">
        <v>5</v>
      </c>
      <c r="L30" s="1">
        <v>9</v>
      </c>
      <c r="M30" s="1" t="s">
        <v>33</v>
      </c>
      <c r="N30" s="1" t="s">
        <v>34</v>
      </c>
      <c r="O30" s="1" t="s">
        <v>43</v>
      </c>
      <c r="P30" s="1" t="s">
        <v>158</v>
      </c>
      <c r="Q30" s="1" t="s">
        <v>159</v>
      </c>
      <c r="R30" s="1">
        <v>257</v>
      </c>
      <c r="S30" s="1">
        <f t="shared" si="0"/>
        <v>1</v>
      </c>
      <c r="T30" s="1" t="s">
        <v>56</v>
      </c>
      <c r="U30" s="1" t="s">
        <v>174</v>
      </c>
      <c r="AA30" s="1">
        <v>1</v>
      </c>
      <c r="AB30" s="1">
        <v>1</v>
      </c>
      <c r="AC30" s="1">
        <v>0</v>
      </c>
      <c r="AD30" s="1">
        <v>0</v>
      </c>
      <c r="AE30" s="1">
        <v>1</v>
      </c>
      <c r="AF30" s="1">
        <v>0</v>
      </c>
      <c r="AG30" s="1">
        <v>1</v>
      </c>
      <c r="AH30" s="1">
        <v>1</v>
      </c>
      <c r="AI30" s="1">
        <f t="shared" si="1"/>
        <v>1</v>
      </c>
      <c r="AJ30" s="1">
        <v>0</v>
      </c>
      <c r="AK30" s="1">
        <f t="shared" si="2"/>
        <v>1</v>
      </c>
      <c r="AL30" s="1">
        <v>1</v>
      </c>
    </row>
    <row r="31" spans="1:38" ht="13.2" customHeight="1" x14ac:dyDescent="0.3">
      <c r="A31" s="1">
        <v>2012</v>
      </c>
      <c r="B31" s="1">
        <v>30</v>
      </c>
      <c r="C31" s="1">
        <v>1</v>
      </c>
      <c r="D31" s="1" t="s">
        <v>61</v>
      </c>
      <c r="E31" s="1" t="s">
        <v>396</v>
      </c>
      <c r="F31" s="1" t="s">
        <v>948</v>
      </c>
      <c r="G31" s="1" t="s">
        <v>154</v>
      </c>
      <c r="H31" s="1" t="s">
        <v>155</v>
      </c>
      <c r="I31" s="1" t="s">
        <v>34</v>
      </c>
      <c r="J31" s="1" t="s">
        <v>45</v>
      </c>
      <c r="K31" s="1">
        <v>14</v>
      </c>
      <c r="L31" s="1">
        <v>18</v>
      </c>
      <c r="M31" s="1" t="s">
        <v>109</v>
      </c>
      <c r="N31" s="1" t="s">
        <v>44</v>
      </c>
      <c r="O31" s="1" t="s">
        <v>109</v>
      </c>
      <c r="P31" s="1" t="s">
        <v>108</v>
      </c>
      <c r="Q31" s="1" t="s">
        <v>149</v>
      </c>
      <c r="R31" s="1">
        <v>11</v>
      </c>
      <c r="S31" s="1">
        <f t="shared" si="0"/>
        <v>0</v>
      </c>
      <c r="T31" s="1" t="s">
        <v>173</v>
      </c>
      <c r="U31" s="1" t="s">
        <v>174</v>
      </c>
      <c r="AA31" s="1">
        <v>1</v>
      </c>
      <c r="AB31" s="1">
        <v>1</v>
      </c>
      <c r="AC31" s="1">
        <v>0</v>
      </c>
      <c r="AD31" s="1">
        <v>0</v>
      </c>
      <c r="AE31" s="1">
        <v>1</v>
      </c>
      <c r="AF31" s="1">
        <v>0</v>
      </c>
      <c r="AG31" s="1">
        <v>1</v>
      </c>
      <c r="AH31" s="1">
        <v>1</v>
      </c>
      <c r="AI31" s="1">
        <f t="shared" si="1"/>
        <v>1</v>
      </c>
      <c r="AJ31" s="1">
        <v>0</v>
      </c>
      <c r="AK31" s="1">
        <f t="shared" si="2"/>
        <v>1</v>
      </c>
      <c r="AL31" s="1">
        <v>1</v>
      </c>
    </row>
    <row r="32" spans="1:38" ht="13.2" customHeight="1" x14ac:dyDescent="0.3">
      <c r="A32" s="1">
        <v>2012</v>
      </c>
      <c r="B32" s="1">
        <v>31</v>
      </c>
      <c r="C32" s="1">
        <v>1</v>
      </c>
      <c r="D32" s="1" t="s">
        <v>30</v>
      </c>
      <c r="E32" s="1" t="s">
        <v>306</v>
      </c>
      <c r="F32" s="1" t="s">
        <v>710</v>
      </c>
      <c r="G32" s="1" t="s">
        <v>143</v>
      </c>
      <c r="H32" s="1" t="s">
        <v>144</v>
      </c>
      <c r="I32" s="1" t="s">
        <v>34</v>
      </c>
      <c r="J32" s="1" t="s">
        <v>45</v>
      </c>
      <c r="K32" s="1">
        <v>4</v>
      </c>
      <c r="L32" s="1">
        <v>8</v>
      </c>
      <c r="M32" s="1" t="s">
        <v>82</v>
      </c>
      <c r="N32" s="1" t="s">
        <v>44</v>
      </c>
      <c r="O32" s="1" t="s">
        <v>144</v>
      </c>
      <c r="P32" s="1" t="s">
        <v>145</v>
      </c>
      <c r="Q32" s="1" t="s">
        <v>146</v>
      </c>
      <c r="R32" s="1">
        <v>232</v>
      </c>
      <c r="S32" s="1">
        <f t="shared" si="0"/>
        <v>1</v>
      </c>
      <c r="T32" s="1" t="s">
        <v>56</v>
      </c>
      <c r="U32" s="1" t="s">
        <v>174</v>
      </c>
      <c r="AA32" s="1">
        <v>1</v>
      </c>
      <c r="AB32" s="1">
        <v>1</v>
      </c>
      <c r="AC32" s="1">
        <v>0</v>
      </c>
      <c r="AD32" s="1">
        <v>0</v>
      </c>
      <c r="AE32" s="1">
        <v>1</v>
      </c>
      <c r="AF32" s="1">
        <v>0</v>
      </c>
      <c r="AG32" s="1">
        <v>1</v>
      </c>
      <c r="AH32" s="1">
        <v>1</v>
      </c>
      <c r="AI32" s="1">
        <f t="shared" si="1"/>
        <v>1</v>
      </c>
      <c r="AJ32" s="1">
        <v>0</v>
      </c>
      <c r="AK32" s="1">
        <f t="shared" si="2"/>
        <v>1</v>
      </c>
      <c r="AL32" s="1">
        <v>1</v>
      </c>
    </row>
    <row r="33" spans="1:38" ht="13.2" customHeight="1" x14ac:dyDescent="0.3">
      <c r="A33" s="1">
        <v>2012</v>
      </c>
      <c r="B33" s="1">
        <v>32</v>
      </c>
      <c r="C33" s="1">
        <v>1</v>
      </c>
      <c r="D33" s="1" t="s">
        <v>61</v>
      </c>
      <c r="E33" s="1" t="s">
        <v>545</v>
      </c>
      <c r="F33" s="1" t="s">
        <v>949</v>
      </c>
      <c r="G33" s="1" t="s">
        <v>183</v>
      </c>
      <c r="H33" s="1" t="s">
        <v>184</v>
      </c>
      <c r="I33" s="1" t="s">
        <v>44</v>
      </c>
      <c r="J33" s="1" t="s">
        <v>45</v>
      </c>
      <c r="K33" s="1">
        <v>14</v>
      </c>
      <c r="L33" s="1">
        <v>18</v>
      </c>
      <c r="M33" s="1" t="s">
        <v>48</v>
      </c>
      <c r="N33" s="1" t="s">
        <v>34</v>
      </c>
      <c r="O33" s="1" t="s">
        <v>48</v>
      </c>
      <c r="P33" s="1" t="s">
        <v>47</v>
      </c>
      <c r="Q33" s="1" t="s">
        <v>120</v>
      </c>
      <c r="R33" s="1">
        <v>153</v>
      </c>
      <c r="S33" s="1">
        <f t="shared" si="0"/>
        <v>0</v>
      </c>
      <c r="T33" s="1" t="s">
        <v>173</v>
      </c>
      <c r="U33" s="1" t="s">
        <v>174</v>
      </c>
      <c r="AA33" s="1">
        <v>1</v>
      </c>
      <c r="AB33" s="1">
        <v>1</v>
      </c>
      <c r="AC33" s="1">
        <v>0</v>
      </c>
      <c r="AD33" s="1">
        <v>0</v>
      </c>
      <c r="AE33" s="1">
        <v>1</v>
      </c>
      <c r="AF33" s="1">
        <v>0</v>
      </c>
      <c r="AG33" s="1">
        <v>1</v>
      </c>
      <c r="AH33" s="1">
        <v>1</v>
      </c>
      <c r="AI33" s="1">
        <f t="shared" si="1"/>
        <v>1</v>
      </c>
      <c r="AJ33" s="1">
        <v>0</v>
      </c>
      <c r="AK33" s="1">
        <f t="shared" si="2"/>
        <v>1</v>
      </c>
      <c r="AL33" s="1">
        <v>1</v>
      </c>
    </row>
    <row r="34" spans="1:38" ht="13.2" customHeight="1" x14ac:dyDescent="0.3">
      <c r="A34" s="1">
        <v>2012</v>
      </c>
      <c r="B34" s="1">
        <v>33</v>
      </c>
      <c r="C34" s="1">
        <v>1</v>
      </c>
      <c r="D34" s="1" t="s">
        <v>61</v>
      </c>
      <c r="E34" s="1" t="s">
        <v>397</v>
      </c>
      <c r="F34" s="1" t="s">
        <v>771</v>
      </c>
      <c r="G34" s="1" t="s">
        <v>171</v>
      </c>
      <c r="H34" s="1" t="s">
        <v>172</v>
      </c>
      <c r="I34" s="1" t="s">
        <v>44</v>
      </c>
      <c r="J34" s="1" t="s">
        <v>45</v>
      </c>
      <c r="K34" s="1">
        <v>8</v>
      </c>
      <c r="L34" s="1">
        <v>12</v>
      </c>
      <c r="M34" s="1" t="s">
        <v>193</v>
      </c>
      <c r="N34" s="1" t="s">
        <v>44</v>
      </c>
      <c r="O34" s="1" t="s">
        <v>172</v>
      </c>
      <c r="P34" s="1" t="s">
        <v>171</v>
      </c>
      <c r="Q34" s="1" t="s">
        <v>199</v>
      </c>
      <c r="R34" s="1">
        <v>221</v>
      </c>
      <c r="S34" s="1">
        <f t="shared" si="0"/>
        <v>1</v>
      </c>
      <c r="T34" s="1" t="s">
        <v>56</v>
      </c>
      <c r="U34" s="1" t="s">
        <v>174</v>
      </c>
      <c r="AA34" s="1">
        <v>1</v>
      </c>
      <c r="AB34" s="1">
        <v>1</v>
      </c>
      <c r="AC34" s="1">
        <v>0</v>
      </c>
      <c r="AD34" s="1">
        <v>0</v>
      </c>
      <c r="AE34" s="1">
        <v>1</v>
      </c>
      <c r="AF34" s="1">
        <v>0</v>
      </c>
      <c r="AG34" s="1">
        <v>1</v>
      </c>
      <c r="AH34" s="1">
        <v>1</v>
      </c>
      <c r="AI34" s="1">
        <f t="shared" si="1"/>
        <v>1</v>
      </c>
      <c r="AJ34" s="1">
        <v>0</v>
      </c>
      <c r="AK34" s="1">
        <f t="shared" si="2"/>
        <v>1</v>
      </c>
      <c r="AL34" s="1">
        <v>1</v>
      </c>
    </row>
    <row r="35" spans="1:38" ht="13.2" customHeight="1" x14ac:dyDescent="0.3">
      <c r="A35" s="1">
        <v>2012</v>
      </c>
      <c r="B35" s="1">
        <v>34</v>
      </c>
      <c r="C35" s="1">
        <v>2</v>
      </c>
      <c r="D35" s="1" t="s">
        <v>61</v>
      </c>
      <c r="E35" s="1" t="s">
        <v>397</v>
      </c>
      <c r="F35" s="1" t="s">
        <v>771</v>
      </c>
      <c r="G35" s="1" t="s">
        <v>171</v>
      </c>
      <c r="H35" s="1" t="s">
        <v>172</v>
      </c>
      <c r="I35" s="1" t="s">
        <v>44</v>
      </c>
      <c r="J35" s="1" t="s">
        <v>45</v>
      </c>
      <c r="K35" s="1">
        <v>10</v>
      </c>
      <c r="L35" s="1">
        <v>14</v>
      </c>
      <c r="M35" s="1" t="s">
        <v>43</v>
      </c>
      <c r="N35" s="1" t="s">
        <v>44</v>
      </c>
      <c r="O35" s="1" t="s">
        <v>172</v>
      </c>
      <c r="P35" s="1" t="s">
        <v>171</v>
      </c>
      <c r="Q35" s="1" t="s">
        <v>199</v>
      </c>
      <c r="R35" s="1">
        <v>221</v>
      </c>
      <c r="S35" s="1">
        <f t="shared" si="0"/>
        <v>1</v>
      </c>
      <c r="T35" s="1" t="s">
        <v>56</v>
      </c>
      <c r="U35" s="1" t="s">
        <v>174</v>
      </c>
      <c r="AA35" s="1">
        <v>1</v>
      </c>
      <c r="AB35" s="1">
        <v>1</v>
      </c>
      <c r="AC35" s="1">
        <v>0</v>
      </c>
      <c r="AD35" s="1">
        <v>0</v>
      </c>
      <c r="AE35" s="1">
        <v>1</v>
      </c>
      <c r="AF35" s="1">
        <v>0</v>
      </c>
      <c r="AG35" s="1">
        <v>1</v>
      </c>
      <c r="AH35" s="1">
        <v>1</v>
      </c>
      <c r="AI35" s="1">
        <f t="shared" si="1"/>
        <v>1</v>
      </c>
      <c r="AJ35" s="1">
        <v>0</v>
      </c>
      <c r="AK35" s="1">
        <f t="shared" si="2"/>
        <v>1</v>
      </c>
      <c r="AL35" s="1">
        <v>1</v>
      </c>
    </row>
    <row r="36" spans="1:38" ht="13.2" customHeight="1" x14ac:dyDescent="0.3">
      <c r="A36" s="1">
        <v>2012</v>
      </c>
      <c r="B36" s="1">
        <v>35</v>
      </c>
      <c r="C36" s="1">
        <v>1</v>
      </c>
      <c r="D36" s="1" t="s">
        <v>30</v>
      </c>
      <c r="E36" s="1" t="s">
        <v>198</v>
      </c>
      <c r="F36" s="1" t="s">
        <v>950</v>
      </c>
      <c r="G36" s="1" t="s">
        <v>53</v>
      </c>
      <c r="H36" s="1" t="s">
        <v>54</v>
      </c>
      <c r="I36" s="1" t="s">
        <v>34</v>
      </c>
      <c r="J36" s="1" t="s">
        <v>91</v>
      </c>
      <c r="K36" s="1">
        <v>2</v>
      </c>
      <c r="L36" s="1">
        <v>2</v>
      </c>
      <c r="M36" s="1" t="s">
        <v>172</v>
      </c>
      <c r="N36" s="1" t="s">
        <v>44</v>
      </c>
      <c r="O36" s="1" t="s">
        <v>172</v>
      </c>
      <c r="P36" s="1" t="s">
        <v>171</v>
      </c>
      <c r="Q36" s="1" t="s">
        <v>199</v>
      </c>
      <c r="R36" s="1">
        <v>221</v>
      </c>
      <c r="S36" s="1">
        <f t="shared" si="0"/>
        <v>1</v>
      </c>
      <c r="T36" s="1" t="s">
        <v>173</v>
      </c>
      <c r="U36" s="1" t="s">
        <v>174</v>
      </c>
      <c r="AA36" s="1">
        <v>1</v>
      </c>
      <c r="AB36" s="1">
        <v>1</v>
      </c>
      <c r="AC36" s="1">
        <v>0</v>
      </c>
      <c r="AD36" s="1">
        <v>1</v>
      </c>
      <c r="AE36" s="1">
        <v>0</v>
      </c>
      <c r="AF36" s="1">
        <v>0</v>
      </c>
      <c r="AG36" s="1">
        <v>1</v>
      </c>
      <c r="AH36" s="1">
        <v>0</v>
      </c>
      <c r="AI36" s="1">
        <f t="shared" si="1"/>
        <v>0</v>
      </c>
      <c r="AJ36" s="1">
        <v>1</v>
      </c>
      <c r="AK36" s="1">
        <f t="shared" si="2"/>
        <v>1</v>
      </c>
      <c r="AL36" s="1">
        <v>1</v>
      </c>
    </row>
    <row r="37" spans="1:38" ht="13.2" customHeight="1" x14ac:dyDescent="0.3">
      <c r="A37" s="1">
        <v>2012</v>
      </c>
      <c r="B37" s="1">
        <v>36</v>
      </c>
      <c r="C37" s="1">
        <v>1</v>
      </c>
      <c r="D37" s="1" t="s">
        <v>61</v>
      </c>
      <c r="E37" s="1" t="s">
        <v>243</v>
      </c>
      <c r="F37" s="1" t="s">
        <v>693</v>
      </c>
      <c r="G37" s="1" t="s">
        <v>131</v>
      </c>
      <c r="H37" s="1" t="s">
        <v>132</v>
      </c>
      <c r="I37" s="1" t="s">
        <v>44</v>
      </c>
      <c r="J37" s="1" t="s">
        <v>45</v>
      </c>
      <c r="K37" s="1">
        <v>1</v>
      </c>
      <c r="L37" s="1">
        <v>5</v>
      </c>
      <c r="M37" s="1" t="s">
        <v>138</v>
      </c>
      <c r="N37" s="1" t="s">
        <v>44</v>
      </c>
      <c r="O37" s="1" t="s">
        <v>132</v>
      </c>
      <c r="P37" s="1" t="s">
        <v>131</v>
      </c>
      <c r="Q37" s="1" t="s">
        <v>133</v>
      </c>
      <c r="R37" s="1">
        <v>0</v>
      </c>
      <c r="S37" s="1">
        <f t="shared" si="0"/>
        <v>0</v>
      </c>
      <c r="T37" s="1" t="s">
        <v>56</v>
      </c>
      <c r="U37" s="1" t="s">
        <v>174</v>
      </c>
      <c r="AA37" s="1">
        <v>1</v>
      </c>
      <c r="AB37" s="1">
        <v>1</v>
      </c>
      <c r="AC37" s="1">
        <v>0</v>
      </c>
      <c r="AD37" s="1">
        <v>0</v>
      </c>
      <c r="AE37" s="1">
        <v>1</v>
      </c>
      <c r="AF37" s="1">
        <v>0</v>
      </c>
      <c r="AG37" s="1">
        <v>1</v>
      </c>
      <c r="AH37" s="1">
        <v>1</v>
      </c>
      <c r="AI37" s="1">
        <f t="shared" si="1"/>
        <v>1</v>
      </c>
      <c r="AJ37" s="1">
        <v>0</v>
      </c>
      <c r="AK37" s="1">
        <f t="shared" si="2"/>
        <v>1</v>
      </c>
      <c r="AL37" s="1">
        <v>1</v>
      </c>
    </row>
    <row r="38" spans="1:38" ht="13.2" customHeight="1" x14ac:dyDescent="0.3">
      <c r="A38" s="1">
        <v>2012</v>
      </c>
      <c r="B38" s="1">
        <v>37</v>
      </c>
      <c r="C38" s="1">
        <v>1</v>
      </c>
      <c r="D38" s="1" t="s">
        <v>61</v>
      </c>
      <c r="E38" s="1" t="s">
        <v>244</v>
      </c>
      <c r="F38" s="1" t="s">
        <v>845</v>
      </c>
      <c r="G38" s="1" t="s">
        <v>81</v>
      </c>
      <c r="H38" s="1" t="s">
        <v>82</v>
      </c>
      <c r="I38" s="1" t="s">
        <v>44</v>
      </c>
      <c r="J38" s="1" t="s">
        <v>45</v>
      </c>
      <c r="K38" s="1">
        <v>1</v>
      </c>
      <c r="L38" s="1">
        <v>5</v>
      </c>
      <c r="M38" s="1" t="s">
        <v>87</v>
      </c>
      <c r="N38" s="1" t="s">
        <v>44</v>
      </c>
      <c r="O38" s="1" t="s">
        <v>87</v>
      </c>
      <c r="P38" s="1" t="s">
        <v>245</v>
      </c>
      <c r="Q38" s="1" t="s">
        <v>246</v>
      </c>
      <c r="R38" s="1">
        <v>121</v>
      </c>
      <c r="S38" s="1">
        <f t="shared" si="0"/>
        <v>0</v>
      </c>
      <c r="T38" s="1" t="s">
        <v>173</v>
      </c>
      <c r="U38" s="1" t="s">
        <v>174</v>
      </c>
      <c r="AA38" s="1">
        <v>1</v>
      </c>
      <c r="AB38" s="1">
        <v>1</v>
      </c>
      <c r="AC38" s="1">
        <v>0</v>
      </c>
      <c r="AD38" s="1">
        <v>0</v>
      </c>
      <c r="AE38" s="1">
        <v>1</v>
      </c>
      <c r="AF38" s="1">
        <v>0</v>
      </c>
      <c r="AG38" s="1">
        <v>1</v>
      </c>
      <c r="AH38" s="1">
        <v>1</v>
      </c>
      <c r="AI38" s="1">
        <f t="shared" si="1"/>
        <v>1</v>
      </c>
      <c r="AJ38" s="1">
        <v>0</v>
      </c>
      <c r="AK38" s="1">
        <f t="shared" si="2"/>
        <v>1</v>
      </c>
      <c r="AL38" s="1">
        <v>1</v>
      </c>
    </row>
    <row r="39" spans="1:38" ht="13.2" customHeight="1" x14ac:dyDescent="0.3">
      <c r="A39" s="1">
        <v>2012</v>
      </c>
      <c r="B39" s="1">
        <v>38</v>
      </c>
      <c r="C39" s="1">
        <v>1</v>
      </c>
      <c r="D39" s="1" t="s">
        <v>30</v>
      </c>
      <c r="E39" s="1" t="s">
        <v>200</v>
      </c>
      <c r="F39" s="1" t="s">
        <v>767</v>
      </c>
      <c r="G39" s="1" t="s">
        <v>32</v>
      </c>
      <c r="H39" s="1" t="s">
        <v>33</v>
      </c>
      <c r="I39" s="1" t="s">
        <v>34</v>
      </c>
      <c r="J39" s="1" t="s">
        <v>91</v>
      </c>
      <c r="K39" s="1">
        <v>2</v>
      </c>
      <c r="L39" s="1">
        <v>2</v>
      </c>
      <c r="M39" s="1" t="s">
        <v>116</v>
      </c>
      <c r="N39" s="1" t="s">
        <v>34</v>
      </c>
      <c r="O39" s="1" t="s">
        <v>33</v>
      </c>
      <c r="P39" s="1" t="s">
        <v>32</v>
      </c>
      <c r="Q39" s="1" t="s">
        <v>201</v>
      </c>
      <c r="R39" s="1">
        <v>3</v>
      </c>
      <c r="S39" s="1">
        <f t="shared" si="0"/>
        <v>0</v>
      </c>
      <c r="T39" s="1" t="s">
        <v>56</v>
      </c>
      <c r="U39" s="1" t="s">
        <v>174</v>
      </c>
      <c r="V39" s="1" t="s">
        <v>202</v>
      </c>
      <c r="AA39" s="1">
        <v>1</v>
      </c>
      <c r="AB39" s="1">
        <v>1</v>
      </c>
      <c r="AC39" s="1">
        <v>0</v>
      </c>
      <c r="AD39" s="1">
        <v>1</v>
      </c>
      <c r="AE39" s="1">
        <v>0</v>
      </c>
      <c r="AF39" s="1">
        <v>0</v>
      </c>
      <c r="AG39" s="1">
        <v>1</v>
      </c>
      <c r="AH39" s="1">
        <v>0</v>
      </c>
      <c r="AI39" s="1">
        <f t="shared" si="1"/>
        <v>0</v>
      </c>
      <c r="AJ39" s="1">
        <v>1</v>
      </c>
      <c r="AK39" s="1">
        <f t="shared" si="2"/>
        <v>1</v>
      </c>
      <c r="AL39" s="1">
        <v>1</v>
      </c>
    </row>
    <row r="40" spans="1:38" ht="13.2" customHeight="1" x14ac:dyDescent="0.3">
      <c r="A40" s="1">
        <v>2012</v>
      </c>
      <c r="B40" s="1">
        <v>39</v>
      </c>
      <c r="C40" s="1">
        <v>1</v>
      </c>
      <c r="D40" s="1" t="s">
        <v>61</v>
      </c>
      <c r="E40" s="1" t="s">
        <v>585</v>
      </c>
      <c r="F40" s="1" t="s">
        <v>252</v>
      </c>
      <c r="G40" s="1" t="s">
        <v>154</v>
      </c>
      <c r="H40" s="1" t="s">
        <v>155</v>
      </c>
      <c r="I40" s="1" t="s">
        <v>34</v>
      </c>
      <c r="J40" s="1" t="s">
        <v>45</v>
      </c>
      <c r="K40" s="1">
        <v>16</v>
      </c>
      <c r="L40" s="1">
        <v>20</v>
      </c>
      <c r="M40" s="1" t="s">
        <v>193</v>
      </c>
      <c r="N40" s="1" t="s">
        <v>44</v>
      </c>
      <c r="O40" s="1" t="s">
        <v>155</v>
      </c>
      <c r="P40" s="1" t="s">
        <v>154</v>
      </c>
      <c r="Q40" s="1" t="s">
        <v>156</v>
      </c>
      <c r="R40" s="1">
        <v>3</v>
      </c>
      <c r="S40" s="1">
        <f t="shared" si="0"/>
        <v>0</v>
      </c>
      <c r="T40" s="1" t="s">
        <v>56</v>
      </c>
      <c r="U40" s="1" t="s">
        <v>174</v>
      </c>
      <c r="AA40" s="1">
        <v>1</v>
      </c>
      <c r="AB40" s="1">
        <v>1</v>
      </c>
      <c r="AC40" s="1">
        <v>0</v>
      </c>
      <c r="AD40" s="1">
        <v>0</v>
      </c>
      <c r="AE40" s="1">
        <v>1</v>
      </c>
      <c r="AF40" s="1">
        <v>0</v>
      </c>
      <c r="AG40" s="1">
        <v>1</v>
      </c>
      <c r="AH40" s="1">
        <v>1</v>
      </c>
      <c r="AI40" s="1">
        <f t="shared" si="1"/>
        <v>1</v>
      </c>
      <c r="AJ40" s="1">
        <v>0</v>
      </c>
      <c r="AK40" s="1">
        <f t="shared" si="2"/>
        <v>1</v>
      </c>
      <c r="AL40" s="1">
        <v>1</v>
      </c>
    </row>
    <row r="41" spans="1:38" ht="13.2" customHeight="1" x14ac:dyDescent="0.3">
      <c r="A41" s="1">
        <v>2012</v>
      </c>
      <c r="B41" s="1">
        <v>40</v>
      </c>
      <c r="C41" s="1">
        <v>1</v>
      </c>
      <c r="D41" s="1" t="s">
        <v>30</v>
      </c>
      <c r="E41" s="1" t="s">
        <v>309</v>
      </c>
      <c r="F41" s="1" t="s">
        <v>951</v>
      </c>
      <c r="G41" s="1" t="s">
        <v>127</v>
      </c>
      <c r="H41" s="1" t="s">
        <v>128</v>
      </c>
      <c r="I41" s="1" t="s">
        <v>44</v>
      </c>
      <c r="J41" s="1" t="s">
        <v>45</v>
      </c>
      <c r="K41" s="1">
        <v>4</v>
      </c>
      <c r="L41" s="1">
        <v>8</v>
      </c>
      <c r="M41" s="1" t="s">
        <v>33</v>
      </c>
      <c r="N41" s="1" t="s">
        <v>34</v>
      </c>
      <c r="O41" s="1" t="s">
        <v>33</v>
      </c>
      <c r="P41" s="1" t="s">
        <v>32</v>
      </c>
      <c r="Q41" s="1" t="s">
        <v>201</v>
      </c>
      <c r="R41" s="1">
        <v>3</v>
      </c>
      <c r="S41" s="1">
        <f t="shared" si="0"/>
        <v>0</v>
      </c>
      <c r="T41" s="1" t="s">
        <v>173</v>
      </c>
      <c r="U41" s="1" t="s">
        <v>174</v>
      </c>
      <c r="AA41" s="1">
        <v>1</v>
      </c>
      <c r="AB41" s="1">
        <v>1</v>
      </c>
      <c r="AC41" s="1">
        <v>0</v>
      </c>
      <c r="AD41" s="1">
        <v>0</v>
      </c>
      <c r="AE41" s="1">
        <v>1</v>
      </c>
      <c r="AF41" s="1">
        <v>0</v>
      </c>
      <c r="AG41" s="1">
        <v>1</v>
      </c>
      <c r="AH41" s="1">
        <v>1</v>
      </c>
      <c r="AI41" s="1">
        <f t="shared" si="1"/>
        <v>1</v>
      </c>
      <c r="AJ41" s="1">
        <v>0</v>
      </c>
      <c r="AK41" s="1">
        <f t="shared" si="2"/>
        <v>1</v>
      </c>
      <c r="AL41" s="1">
        <v>1</v>
      </c>
    </row>
    <row r="42" spans="1:38" ht="13.2" customHeight="1" x14ac:dyDescent="0.3">
      <c r="A42" s="1">
        <v>2012</v>
      </c>
      <c r="B42" s="1">
        <v>41</v>
      </c>
      <c r="C42" s="1">
        <v>1</v>
      </c>
      <c r="D42" s="1" t="s">
        <v>61</v>
      </c>
      <c r="E42" s="1" t="s">
        <v>443</v>
      </c>
      <c r="F42" s="1" t="s">
        <v>875</v>
      </c>
      <c r="G42" s="1" t="s">
        <v>219</v>
      </c>
      <c r="H42" s="1" t="s">
        <v>220</v>
      </c>
      <c r="I42" s="1" t="s">
        <v>34</v>
      </c>
      <c r="J42" s="1" t="s">
        <v>45</v>
      </c>
      <c r="K42" s="1">
        <v>10</v>
      </c>
      <c r="L42" s="1">
        <v>14</v>
      </c>
      <c r="M42" s="1" t="s">
        <v>95</v>
      </c>
      <c r="N42" s="1" t="s">
        <v>44</v>
      </c>
      <c r="O42" s="1" t="s">
        <v>220</v>
      </c>
      <c r="P42" s="1" t="s">
        <v>219</v>
      </c>
      <c r="Q42" s="1" t="s">
        <v>258</v>
      </c>
      <c r="R42" s="1">
        <v>184</v>
      </c>
      <c r="S42" s="1">
        <f t="shared" si="0"/>
        <v>0</v>
      </c>
      <c r="T42" s="1" t="s">
        <v>56</v>
      </c>
      <c r="U42" s="1" t="s">
        <v>174</v>
      </c>
      <c r="AA42" s="1">
        <v>1</v>
      </c>
      <c r="AB42" s="1">
        <v>1</v>
      </c>
      <c r="AC42" s="1">
        <v>0</v>
      </c>
      <c r="AD42" s="1">
        <v>0</v>
      </c>
      <c r="AE42" s="1">
        <v>1</v>
      </c>
      <c r="AF42" s="1">
        <v>0</v>
      </c>
      <c r="AG42" s="1">
        <v>1</v>
      </c>
      <c r="AH42" s="1">
        <v>1</v>
      </c>
      <c r="AI42" s="1">
        <f t="shared" si="1"/>
        <v>1</v>
      </c>
      <c r="AJ42" s="1">
        <v>0</v>
      </c>
      <c r="AK42" s="1">
        <f t="shared" si="2"/>
        <v>1</v>
      </c>
      <c r="AL42" s="1">
        <v>1</v>
      </c>
    </row>
    <row r="43" spans="1:38" ht="13.2" customHeight="1" x14ac:dyDescent="0.3">
      <c r="A43" s="1">
        <v>2012</v>
      </c>
      <c r="B43" s="1">
        <v>42</v>
      </c>
      <c r="C43" s="1">
        <v>1</v>
      </c>
      <c r="D43" s="1" t="s">
        <v>30</v>
      </c>
      <c r="E43" s="1" t="s">
        <v>547</v>
      </c>
      <c r="F43" s="1" t="s">
        <v>712</v>
      </c>
      <c r="G43" s="1" t="s">
        <v>102</v>
      </c>
      <c r="H43" s="1" t="s">
        <v>103</v>
      </c>
      <c r="I43" s="1" t="s">
        <v>34</v>
      </c>
      <c r="J43" s="1" t="s">
        <v>45</v>
      </c>
      <c r="K43" s="1">
        <v>14</v>
      </c>
      <c r="L43" s="1">
        <v>18</v>
      </c>
      <c r="M43" s="1" t="s">
        <v>144</v>
      </c>
      <c r="N43" s="1" t="s">
        <v>34</v>
      </c>
      <c r="O43" s="1" t="s">
        <v>144</v>
      </c>
      <c r="P43" s="1" t="s">
        <v>145</v>
      </c>
      <c r="Q43" s="1" t="s">
        <v>146</v>
      </c>
      <c r="R43" s="1">
        <v>232</v>
      </c>
      <c r="S43" s="1">
        <f t="shared" si="0"/>
        <v>1</v>
      </c>
      <c r="T43" s="1" t="s">
        <v>173</v>
      </c>
      <c r="U43" s="1" t="s">
        <v>174</v>
      </c>
      <c r="AA43" s="1">
        <v>1</v>
      </c>
      <c r="AB43" s="1">
        <v>1</v>
      </c>
      <c r="AC43" s="1">
        <v>0</v>
      </c>
      <c r="AD43" s="1">
        <v>0</v>
      </c>
      <c r="AE43" s="1">
        <v>1</v>
      </c>
      <c r="AF43" s="1">
        <v>0</v>
      </c>
      <c r="AG43" s="1">
        <v>1</v>
      </c>
      <c r="AH43" s="1">
        <v>1</v>
      </c>
      <c r="AI43" s="1">
        <f t="shared" si="1"/>
        <v>1</v>
      </c>
      <c r="AJ43" s="1">
        <v>0</v>
      </c>
      <c r="AK43" s="1">
        <f t="shared" si="2"/>
        <v>1</v>
      </c>
      <c r="AL43" s="1">
        <v>1</v>
      </c>
    </row>
    <row r="44" spans="1:38" x14ac:dyDescent="0.3">
      <c r="A44" s="1">
        <v>2012</v>
      </c>
      <c r="B44" s="1">
        <v>43</v>
      </c>
      <c r="C44" s="1">
        <v>1</v>
      </c>
      <c r="D44" s="1" t="s">
        <v>61</v>
      </c>
      <c r="E44" s="1" t="s">
        <v>586</v>
      </c>
      <c r="F44" s="1" t="s">
        <v>713</v>
      </c>
      <c r="G44" s="1" t="s">
        <v>248</v>
      </c>
      <c r="H44" s="1" t="s">
        <v>212</v>
      </c>
      <c r="I44" s="1" t="s">
        <v>44</v>
      </c>
      <c r="J44" s="1" t="s">
        <v>45</v>
      </c>
      <c r="K44" s="1">
        <v>16</v>
      </c>
      <c r="L44" s="1">
        <v>20</v>
      </c>
      <c r="M44" s="1" t="s">
        <v>64</v>
      </c>
      <c r="N44" s="1" t="s">
        <v>34</v>
      </c>
      <c r="O44" s="1" t="s">
        <v>64</v>
      </c>
      <c r="P44" s="1" t="s">
        <v>63</v>
      </c>
      <c r="Q44" s="1" t="s">
        <v>152</v>
      </c>
      <c r="R44" s="1">
        <v>5</v>
      </c>
      <c r="S44" s="1">
        <f t="shared" si="0"/>
        <v>0</v>
      </c>
      <c r="T44" s="1" t="s">
        <v>173</v>
      </c>
      <c r="U44" s="1" t="s">
        <v>174</v>
      </c>
      <c r="AA44" s="1">
        <v>1</v>
      </c>
      <c r="AB44" s="1">
        <v>1</v>
      </c>
      <c r="AC44" s="1">
        <v>0</v>
      </c>
      <c r="AD44" s="1">
        <v>0</v>
      </c>
      <c r="AE44" s="1">
        <v>1</v>
      </c>
      <c r="AF44" s="1">
        <v>0</v>
      </c>
      <c r="AG44" s="1">
        <v>1</v>
      </c>
      <c r="AH44" s="1">
        <v>1</v>
      </c>
      <c r="AI44" s="1">
        <f t="shared" si="1"/>
        <v>1</v>
      </c>
      <c r="AJ44" s="1">
        <v>0</v>
      </c>
      <c r="AK44" s="1">
        <f t="shared" si="2"/>
        <v>1</v>
      </c>
      <c r="AL44" s="1">
        <v>1</v>
      </c>
    </row>
    <row r="45" spans="1:38" x14ac:dyDescent="0.3">
      <c r="A45" s="1">
        <v>2012</v>
      </c>
      <c r="B45" s="1">
        <v>44</v>
      </c>
      <c r="C45" s="1">
        <v>1</v>
      </c>
      <c r="D45" s="1" t="s">
        <v>61</v>
      </c>
      <c r="E45" s="1" t="s">
        <v>550</v>
      </c>
      <c r="F45" s="1" t="s">
        <v>952</v>
      </c>
      <c r="G45" s="1" t="s">
        <v>67</v>
      </c>
      <c r="H45" s="1" t="s">
        <v>68</v>
      </c>
      <c r="I45" s="1" t="s">
        <v>34</v>
      </c>
      <c r="J45" s="1" t="s">
        <v>45</v>
      </c>
      <c r="K45" s="1">
        <v>14</v>
      </c>
      <c r="L45" s="1">
        <v>18</v>
      </c>
      <c r="M45" s="1" t="s">
        <v>64</v>
      </c>
      <c r="N45" s="1" t="s">
        <v>34</v>
      </c>
      <c r="O45" s="1" t="s">
        <v>64</v>
      </c>
      <c r="P45" s="1" t="s">
        <v>63</v>
      </c>
      <c r="Q45" s="1" t="s">
        <v>152</v>
      </c>
      <c r="R45" s="1">
        <v>5</v>
      </c>
      <c r="S45" s="1">
        <f t="shared" si="0"/>
        <v>0</v>
      </c>
      <c r="T45" s="1" t="s">
        <v>173</v>
      </c>
      <c r="U45" s="1" t="s">
        <v>174</v>
      </c>
      <c r="AA45" s="1">
        <v>1</v>
      </c>
      <c r="AB45" s="1">
        <v>1</v>
      </c>
      <c r="AC45" s="1">
        <v>0</v>
      </c>
      <c r="AD45" s="1">
        <v>0</v>
      </c>
      <c r="AE45" s="1">
        <v>1</v>
      </c>
      <c r="AF45" s="1">
        <v>0</v>
      </c>
      <c r="AG45" s="1">
        <v>1</v>
      </c>
      <c r="AH45" s="1">
        <v>1</v>
      </c>
      <c r="AI45" s="1">
        <f t="shared" si="1"/>
        <v>1</v>
      </c>
      <c r="AJ45" s="1">
        <v>0</v>
      </c>
      <c r="AK45" s="1">
        <f t="shared" si="2"/>
        <v>1</v>
      </c>
      <c r="AL45" s="1">
        <v>1</v>
      </c>
    </row>
    <row r="46" spans="1:38" x14ac:dyDescent="0.3">
      <c r="A46" s="1">
        <v>2012</v>
      </c>
      <c r="B46" s="1">
        <v>45</v>
      </c>
      <c r="C46" s="1">
        <v>1</v>
      </c>
      <c r="D46" s="1" t="s">
        <v>30</v>
      </c>
      <c r="E46" s="1" t="s">
        <v>399</v>
      </c>
      <c r="F46" s="1" t="s">
        <v>927</v>
      </c>
      <c r="G46" s="1" t="s">
        <v>42</v>
      </c>
      <c r="H46" s="1" t="s">
        <v>43</v>
      </c>
      <c r="I46" s="1" t="s">
        <v>44</v>
      </c>
      <c r="J46" s="1" t="s">
        <v>45</v>
      </c>
      <c r="K46" s="1">
        <v>8</v>
      </c>
      <c r="L46" s="1">
        <v>12</v>
      </c>
      <c r="M46" s="1" t="s">
        <v>132</v>
      </c>
      <c r="N46" s="1" t="s">
        <v>44</v>
      </c>
      <c r="O46" s="1" t="s">
        <v>43</v>
      </c>
      <c r="P46" s="1" t="s">
        <v>158</v>
      </c>
      <c r="Q46" s="1" t="s">
        <v>159</v>
      </c>
      <c r="R46" s="1">
        <v>257</v>
      </c>
      <c r="S46" s="1">
        <f t="shared" si="0"/>
        <v>1</v>
      </c>
      <c r="T46" s="1" t="s">
        <v>56</v>
      </c>
      <c r="U46" s="1" t="s">
        <v>174</v>
      </c>
      <c r="AA46" s="1">
        <v>1</v>
      </c>
      <c r="AB46" s="1">
        <v>1</v>
      </c>
      <c r="AC46" s="1">
        <v>0</v>
      </c>
      <c r="AD46" s="1">
        <v>0</v>
      </c>
      <c r="AE46" s="1">
        <v>1</v>
      </c>
      <c r="AF46" s="1">
        <v>0</v>
      </c>
      <c r="AG46" s="1">
        <v>1</v>
      </c>
      <c r="AH46" s="1">
        <v>1</v>
      </c>
      <c r="AI46" s="1">
        <f t="shared" si="1"/>
        <v>1</v>
      </c>
      <c r="AJ46" s="1">
        <v>0</v>
      </c>
      <c r="AK46" s="1">
        <f t="shared" si="2"/>
        <v>1</v>
      </c>
      <c r="AL46" s="1">
        <v>1</v>
      </c>
    </row>
    <row r="47" spans="1:38" x14ac:dyDescent="0.3">
      <c r="A47" s="1">
        <v>2012</v>
      </c>
      <c r="B47" s="1">
        <v>46</v>
      </c>
      <c r="C47" s="1">
        <v>1</v>
      </c>
      <c r="D47" s="1" t="s">
        <v>61</v>
      </c>
      <c r="E47" s="1" t="s">
        <v>80</v>
      </c>
      <c r="F47" s="1" t="s">
        <v>850</v>
      </c>
      <c r="G47" s="1" t="s">
        <v>81</v>
      </c>
      <c r="H47" s="1" t="s">
        <v>82</v>
      </c>
      <c r="I47" s="1" t="s">
        <v>44</v>
      </c>
      <c r="J47" s="1" t="s">
        <v>45</v>
      </c>
      <c r="K47" s="1">
        <v>12</v>
      </c>
      <c r="L47" s="1">
        <v>16</v>
      </c>
      <c r="M47" s="1" t="s">
        <v>99</v>
      </c>
      <c r="N47" s="1" t="s">
        <v>44</v>
      </c>
      <c r="O47" s="1" t="s">
        <v>99</v>
      </c>
      <c r="P47" s="1" t="s">
        <v>209</v>
      </c>
      <c r="Q47" s="1" t="s">
        <v>210</v>
      </c>
      <c r="R47" s="1">
        <v>2</v>
      </c>
      <c r="S47" s="1">
        <f t="shared" si="0"/>
        <v>0</v>
      </c>
      <c r="T47" s="1" t="s">
        <v>173</v>
      </c>
      <c r="U47" s="1" t="s">
        <v>174</v>
      </c>
      <c r="AA47" s="1">
        <v>1</v>
      </c>
      <c r="AB47" s="1">
        <v>1</v>
      </c>
      <c r="AC47" s="1">
        <v>0</v>
      </c>
      <c r="AD47" s="1">
        <v>0</v>
      </c>
      <c r="AE47" s="1">
        <v>1</v>
      </c>
      <c r="AF47" s="1">
        <v>0</v>
      </c>
      <c r="AG47" s="1">
        <v>1</v>
      </c>
      <c r="AH47" s="1">
        <v>1</v>
      </c>
      <c r="AI47" s="1">
        <f t="shared" si="1"/>
        <v>1</v>
      </c>
      <c r="AJ47" s="1">
        <v>0</v>
      </c>
      <c r="AK47" s="1">
        <f t="shared" si="2"/>
        <v>1</v>
      </c>
      <c r="AL47" s="1">
        <v>1</v>
      </c>
    </row>
    <row r="48" spans="1:38" x14ac:dyDescent="0.3">
      <c r="A48" s="1">
        <v>2012</v>
      </c>
      <c r="B48" s="1">
        <v>47</v>
      </c>
      <c r="C48" s="1">
        <v>1</v>
      </c>
      <c r="D48" s="1" t="s">
        <v>30</v>
      </c>
      <c r="E48" s="1" t="s">
        <v>52</v>
      </c>
      <c r="F48" s="1" t="s">
        <v>953</v>
      </c>
      <c r="G48" s="1" t="s">
        <v>53</v>
      </c>
      <c r="H48" s="1" t="s">
        <v>54</v>
      </c>
      <c r="I48" s="1" t="s">
        <v>34</v>
      </c>
      <c r="J48" s="1" t="s">
        <v>45</v>
      </c>
      <c r="K48" s="1">
        <v>5</v>
      </c>
      <c r="L48" s="1">
        <v>9</v>
      </c>
      <c r="M48" s="1" t="s">
        <v>49</v>
      </c>
      <c r="O48" s="1" t="s">
        <v>54</v>
      </c>
      <c r="P48" s="1" t="s">
        <v>53</v>
      </c>
      <c r="Q48" s="1" t="s">
        <v>55</v>
      </c>
      <c r="R48" s="1">
        <v>216</v>
      </c>
      <c r="S48" s="1">
        <v>1</v>
      </c>
      <c r="T48" s="1" t="s">
        <v>56</v>
      </c>
      <c r="U48" s="1" t="s">
        <v>50</v>
      </c>
      <c r="V48" s="1" t="s">
        <v>1028</v>
      </c>
      <c r="W48" s="1" t="s">
        <v>57</v>
      </c>
      <c r="X48" s="1" t="s">
        <v>58</v>
      </c>
      <c r="Y48" s="1" t="s">
        <v>59</v>
      </c>
      <c r="Z48" s="1" t="s">
        <v>60</v>
      </c>
      <c r="AA48" s="1">
        <v>1</v>
      </c>
      <c r="AB48" s="1">
        <v>0</v>
      </c>
      <c r="AC48" s="1">
        <v>0</v>
      </c>
      <c r="AD48" s="1">
        <v>0</v>
      </c>
      <c r="AE48" s="1">
        <v>0</v>
      </c>
      <c r="AF48" s="1">
        <v>0</v>
      </c>
      <c r="AG48" s="1">
        <v>0</v>
      </c>
      <c r="AH48" s="1">
        <v>1</v>
      </c>
      <c r="AI48" s="1">
        <f t="shared" si="1"/>
        <v>1</v>
      </c>
      <c r="AJ48" s="1">
        <v>0</v>
      </c>
      <c r="AK48" s="1">
        <f t="shared" si="2"/>
        <v>1</v>
      </c>
      <c r="AL48" s="1">
        <v>1</v>
      </c>
    </row>
    <row r="49" spans="1:38" x14ac:dyDescent="0.3">
      <c r="A49" s="1">
        <v>2012</v>
      </c>
      <c r="B49" s="1">
        <v>48</v>
      </c>
      <c r="C49" s="1">
        <v>1</v>
      </c>
      <c r="D49" s="1" t="s">
        <v>61</v>
      </c>
      <c r="E49" s="1" t="s">
        <v>461</v>
      </c>
      <c r="F49" s="1" t="s">
        <v>954</v>
      </c>
      <c r="G49" s="1" t="s">
        <v>115</v>
      </c>
      <c r="H49" s="1" t="s">
        <v>116</v>
      </c>
      <c r="I49" s="1" t="s">
        <v>34</v>
      </c>
      <c r="J49" s="1" t="s">
        <v>45</v>
      </c>
      <c r="K49" s="1">
        <v>11</v>
      </c>
      <c r="L49" s="1">
        <v>15</v>
      </c>
      <c r="M49" s="1" t="s">
        <v>90</v>
      </c>
      <c r="N49" s="1" t="s">
        <v>44</v>
      </c>
      <c r="O49" s="1" t="s">
        <v>116</v>
      </c>
      <c r="P49" s="1" t="s">
        <v>115</v>
      </c>
      <c r="Q49" s="1" t="s">
        <v>118</v>
      </c>
      <c r="R49" s="1">
        <v>184</v>
      </c>
      <c r="S49" s="1">
        <f t="shared" ref="S49:S60" si="3">IF(R49&lt;196.3,0,1)</f>
        <v>0</v>
      </c>
      <c r="T49" s="1" t="s">
        <v>56</v>
      </c>
      <c r="U49" s="1" t="s">
        <v>174</v>
      </c>
      <c r="AA49" s="1">
        <v>1</v>
      </c>
      <c r="AB49" s="1">
        <v>1</v>
      </c>
      <c r="AC49" s="1">
        <v>0</v>
      </c>
      <c r="AD49" s="1">
        <v>0</v>
      </c>
      <c r="AE49" s="1">
        <v>1</v>
      </c>
      <c r="AF49" s="1">
        <v>0</v>
      </c>
      <c r="AG49" s="1">
        <v>1</v>
      </c>
      <c r="AH49" s="1">
        <v>1</v>
      </c>
      <c r="AI49" s="1">
        <f t="shared" si="1"/>
        <v>1</v>
      </c>
      <c r="AJ49" s="1">
        <v>0</v>
      </c>
      <c r="AK49" s="1">
        <f t="shared" si="2"/>
        <v>1</v>
      </c>
      <c r="AL49" s="1">
        <v>1</v>
      </c>
    </row>
    <row r="50" spans="1:38" x14ac:dyDescent="0.3">
      <c r="A50" s="1">
        <v>2012</v>
      </c>
      <c r="B50" s="1">
        <v>49</v>
      </c>
      <c r="C50" s="1">
        <v>1</v>
      </c>
      <c r="D50" s="1" t="s">
        <v>61</v>
      </c>
      <c r="E50" s="1" t="s">
        <v>272</v>
      </c>
      <c r="F50" s="1" t="s">
        <v>955</v>
      </c>
      <c r="G50" s="1" t="s">
        <v>131</v>
      </c>
      <c r="H50" s="1" t="s">
        <v>132</v>
      </c>
      <c r="I50" s="1" t="s">
        <v>44</v>
      </c>
      <c r="J50" s="1" t="s">
        <v>45</v>
      </c>
      <c r="K50" s="1">
        <v>2</v>
      </c>
      <c r="L50" s="1">
        <v>6</v>
      </c>
      <c r="M50" s="1" t="s">
        <v>83</v>
      </c>
      <c r="N50" s="1" t="s">
        <v>34</v>
      </c>
      <c r="O50" s="1" t="s">
        <v>83</v>
      </c>
      <c r="P50" s="1" t="s">
        <v>123</v>
      </c>
      <c r="Q50" s="1" t="s">
        <v>124</v>
      </c>
      <c r="R50" s="1">
        <v>3</v>
      </c>
      <c r="S50" s="1">
        <f t="shared" si="3"/>
        <v>0</v>
      </c>
      <c r="T50" s="1" t="s">
        <v>173</v>
      </c>
      <c r="U50" s="1" t="s">
        <v>174</v>
      </c>
      <c r="AA50" s="1">
        <v>1</v>
      </c>
      <c r="AB50" s="1">
        <v>1</v>
      </c>
      <c r="AC50" s="1">
        <v>0</v>
      </c>
      <c r="AD50" s="1">
        <v>0</v>
      </c>
      <c r="AE50" s="1">
        <v>1</v>
      </c>
      <c r="AF50" s="1">
        <v>0</v>
      </c>
      <c r="AG50" s="1">
        <v>1</v>
      </c>
      <c r="AH50" s="1">
        <v>1</v>
      </c>
      <c r="AI50" s="1">
        <f t="shared" si="1"/>
        <v>1</v>
      </c>
      <c r="AJ50" s="1">
        <v>0</v>
      </c>
      <c r="AK50" s="1">
        <f t="shared" si="2"/>
        <v>1</v>
      </c>
      <c r="AL50" s="1">
        <v>1</v>
      </c>
    </row>
    <row r="51" spans="1:38" x14ac:dyDescent="0.3">
      <c r="A51" s="1">
        <v>2012</v>
      </c>
      <c r="B51" s="1">
        <v>50</v>
      </c>
      <c r="C51" s="1">
        <v>1</v>
      </c>
      <c r="D51" s="1" t="s">
        <v>61</v>
      </c>
      <c r="E51" s="1" t="s">
        <v>495</v>
      </c>
      <c r="F51" s="1" t="s">
        <v>956</v>
      </c>
      <c r="G51" s="1" t="s">
        <v>98</v>
      </c>
      <c r="H51" s="1" t="s">
        <v>99</v>
      </c>
      <c r="I51" s="1" t="s">
        <v>44</v>
      </c>
      <c r="J51" s="1" t="s">
        <v>45</v>
      </c>
      <c r="K51" s="1">
        <v>12</v>
      </c>
      <c r="L51" s="1">
        <v>16</v>
      </c>
      <c r="M51" s="1" t="s">
        <v>82</v>
      </c>
      <c r="N51" s="1" t="s">
        <v>44</v>
      </c>
      <c r="O51" s="1" t="s">
        <v>99</v>
      </c>
      <c r="P51" s="1" t="s">
        <v>209</v>
      </c>
      <c r="Q51" s="1" t="s">
        <v>210</v>
      </c>
      <c r="R51" s="1">
        <v>2</v>
      </c>
      <c r="S51" s="1">
        <f t="shared" si="3"/>
        <v>0</v>
      </c>
      <c r="T51" s="1" t="s">
        <v>56</v>
      </c>
      <c r="U51" s="1" t="s">
        <v>174</v>
      </c>
      <c r="AA51" s="1">
        <v>1</v>
      </c>
      <c r="AB51" s="1">
        <v>1</v>
      </c>
      <c r="AC51" s="1">
        <v>0</v>
      </c>
      <c r="AD51" s="1">
        <v>0</v>
      </c>
      <c r="AE51" s="1">
        <v>1</v>
      </c>
      <c r="AF51" s="1">
        <v>0</v>
      </c>
      <c r="AG51" s="1">
        <v>1</v>
      </c>
      <c r="AH51" s="1">
        <v>1</v>
      </c>
      <c r="AI51" s="1">
        <f t="shared" si="1"/>
        <v>1</v>
      </c>
      <c r="AJ51" s="1">
        <v>0</v>
      </c>
      <c r="AK51" s="1">
        <f t="shared" si="2"/>
        <v>1</v>
      </c>
      <c r="AL51" s="1">
        <v>1</v>
      </c>
    </row>
    <row r="52" spans="1:38" x14ac:dyDescent="0.3">
      <c r="A52" s="1">
        <v>2012</v>
      </c>
      <c r="B52" s="1">
        <v>51</v>
      </c>
      <c r="C52" s="1">
        <v>1</v>
      </c>
      <c r="D52" s="1" t="s">
        <v>61</v>
      </c>
      <c r="E52" s="1" t="s">
        <v>445</v>
      </c>
      <c r="F52" s="1" t="s">
        <v>833</v>
      </c>
      <c r="G52" s="1" t="s">
        <v>131</v>
      </c>
      <c r="H52" s="1" t="s">
        <v>132</v>
      </c>
      <c r="I52" s="1" t="s">
        <v>44</v>
      </c>
      <c r="J52" s="1" t="s">
        <v>45</v>
      </c>
      <c r="K52" s="1">
        <v>10</v>
      </c>
      <c r="L52" s="1">
        <v>14</v>
      </c>
      <c r="M52" s="1" t="s">
        <v>33</v>
      </c>
      <c r="N52" s="1" t="s">
        <v>34</v>
      </c>
      <c r="O52" s="1" t="s">
        <v>33</v>
      </c>
      <c r="P52" s="1" t="s">
        <v>32</v>
      </c>
      <c r="Q52" s="1" t="s">
        <v>201</v>
      </c>
      <c r="R52" s="1">
        <v>3</v>
      </c>
      <c r="S52" s="1">
        <f t="shared" si="3"/>
        <v>0</v>
      </c>
      <c r="T52" s="1" t="s">
        <v>173</v>
      </c>
      <c r="U52" s="1" t="s">
        <v>174</v>
      </c>
      <c r="AA52" s="1">
        <v>1</v>
      </c>
      <c r="AB52" s="1">
        <v>1</v>
      </c>
      <c r="AC52" s="1">
        <v>0</v>
      </c>
      <c r="AD52" s="1">
        <v>0</v>
      </c>
      <c r="AE52" s="1">
        <v>1</v>
      </c>
      <c r="AF52" s="1">
        <v>0</v>
      </c>
      <c r="AG52" s="1">
        <v>1</v>
      </c>
      <c r="AH52" s="1">
        <v>1</v>
      </c>
      <c r="AI52" s="1">
        <f t="shared" si="1"/>
        <v>1</v>
      </c>
      <c r="AJ52" s="1">
        <v>0</v>
      </c>
      <c r="AK52" s="1">
        <f t="shared" si="2"/>
        <v>1</v>
      </c>
      <c r="AL52" s="1">
        <v>1</v>
      </c>
    </row>
    <row r="53" spans="1:38" x14ac:dyDescent="0.3">
      <c r="A53" s="1">
        <v>2012</v>
      </c>
      <c r="B53" s="1">
        <v>52</v>
      </c>
      <c r="C53" s="1">
        <v>2</v>
      </c>
      <c r="D53" s="1" t="s">
        <v>61</v>
      </c>
      <c r="E53" s="1" t="s">
        <v>445</v>
      </c>
      <c r="F53" s="1" t="s">
        <v>833</v>
      </c>
      <c r="G53" s="1" t="s">
        <v>131</v>
      </c>
      <c r="H53" s="1" t="s">
        <v>132</v>
      </c>
      <c r="I53" s="1" t="s">
        <v>44</v>
      </c>
      <c r="J53" s="1" t="s">
        <v>45</v>
      </c>
      <c r="K53" s="1">
        <v>13</v>
      </c>
      <c r="L53" s="1">
        <v>17</v>
      </c>
      <c r="M53" s="1" t="s">
        <v>128</v>
      </c>
      <c r="N53" s="1" t="s">
        <v>44</v>
      </c>
      <c r="O53" s="1" t="s">
        <v>132</v>
      </c>
      <c r="P53" s="1" t="s">
        <v>131</v>
      </c>
      <c r="Q53" s="1" t="s">
        <v>133</v>
      </c>
      <c r="R53" s="1">
        <v>0</v>
      </c>
      <c r="S53" s="1">
        <f t="shared" si="3"/>
        <v>0</v>
      </c>
      <c r="T53" s="1" t="s">
        <v>56</v>
      </c>
      <c r="U53" s="1" t="s">
        <v>174</v>
      </c>
      <c r="AA53" s="1">
        <v>1</v>
      </c>
      <c r="AB53" s="1">
        <v>1</v>
      </c>
      <c r="AC53" s="1">
        <v>0</v>
      </c>
      <c r="AD53" s="1">
        <v>0</v>
      </c>
      <c r="AE53" s="1">
        <v>1</v>
      </c>
      <c r="AF53" s="1">
        <v>0</v>
      </c>
      <c r="AG53" s="1">
        <v>1</v>
      </c>
      <c r="AH53" s="1">
        <v>1</v>
      </c>
      <c r="AI53" s="1">
        <f t="shared" si="1"/>
        <v>1</v>
      </c>
      <c r="AJ53" s="1">
        <v>0</v>
      </c>
      <c r="AK53" s="1">
        <f t="shared" si="2"/>
        <v>1</v>
      </c>
      <c r="AL53" s="1">
        <v>1</v>
      </c>
    </row>
    <row r="54" spans="1:38" x14ac:dyDescent="0.3">
      <c r="A54" s="1">
        <v>2012</v>
      </c>
      <c r="B54" s="1">
        <v>53</v>
      </c>
      <c r="C54" s="1">
        <v>1</v>
      </c>
      <c r="D54" s="1" t="s">
        <v>61</v>
      </c>
      <c r="E54" s="1" t="s">
        <v>253</v>
      </c>
      <c r="F54" s="1" t="s">
        <v>957</v>
      </c>
      <c r="G54" s="1" t="s">
        <v>137</v>
      </c>
      <c r="H54" s="1" t="s">
        <v>138</v>
      </c>
      <c r="I54" s="1" t="s">
        <v>44</v>
      </c>
      <c r="J54" s="1" t="s">
        <v>45</v>
      </c>
      <c r="K54" s="1">
        <v>1</v>
      </c>
      <c r="L54" s="1">
        <v>5</v>
      </c>
      <c r="M54" s="1" t="s">
        <v>132</v>
      </c>
      <c r="N54" s="1" t="s">
        <v>44</v>
      </c>
      <c r="O54" s="1" t="s">
        <v>132</v>
      </c>
      <c r="P54" s="1" t="s">
        <v>131</v>
      </c>
      <c r="Q54" s="1" t="s">
        <v>133</v>
      </c>
      <c r="R54" s="1">
        <v>0</v>
      </c>
      <c r="S54" s="1">
        <f t="shared" si="3"/>
        <v>0</v>
      </c>
      <c r="T54" s="1" t="s">
        <v>173</v>
      </c>
      <c r="U54" s="1" t="s">
        <v>174</v>
      </c>
      <c r="AA54" s="1">
        <v>1</v>
      </c>
      <c r="AB54" s="1">
        <v>1</v>
      </c>
      <c r="AC54" s="1">
        <v>0</v>
      </c>
      <c r="AD54" s="1">
        <v>0</v>
      </c>
      <c r="AE54" s="1">
        <v>1</v>
      </c>
      <c r="AF54" s="1">
        <v>0</v>
      </c>
      <c r="AG54" s="1">
        <v>1</v>
      </c>
      <c r="AH54" s="1">
        <v>1</v>
      </c>
      <c r="AI54" s="1">
        <f t="shared" si="1"/>
        <v>1</v>
      </c>
      <c r="AJ54" s="1">
        <v>0</v>
      </c>
      <c r="AK54" s="1">
        <f t="shared" si="2"/>
        <v>1</v>
      </c>
      <c r="AL54" s="1">
        <v>1</v>
      </c>
    </row>
    <row r="55" spans="1:38" x14ac:dyDescent="0.3">
      <c r="A55" s="1">
        <v>2012</v>
      </c>
      <c r="B55" s="1">
        <v>54</v>
      </c>
      <c r="C55" s="1">
        <v>1</v>
      </c>
      <c r="D55" s="1" t="s">
        <v>30</v>
      </c>
      <c r="E55" s="1" t="s">
        <v>190</v>
      </c>
      <c r="F55" s="1" t="s">
        <v>958</v>
      </c>
      <c r="G55" s="1" t="s">
        <v>32</v>
      </c>
      <c r="H55" s="1" t="s">
        <v>33</v>
      </c>
      <c r="I55" s="1" t="s">
        <v>34</v>
      </c>
      <c r="J55" s="1" t="s">
        <v>35</v>
      </c>
      <c r="K55" s="1">
        <v>2</v>
      </c>
      <c r="L55" s="1">
        <v>23</v>
      </c>
      <c r="M55" s="1" t="s">
        <v>162</v>
      </c>
      <c r="N55" s="1" t="s">
        <v>34</v>
      </c>
      <c r="O55" s="1" t="s">
        <v>162</v>
      </c>
      <c r="P55" s="1" t="s">
        <v>161</v>
      </c>
      <c r="Q55" s="1" t="s">
        <v>163</v>
      </c>
      <c r="R55" s="1">
        <v>1582</v>
      </c>
      <c r="S55" s="1">
        <f t="shared" si="3"/>
        <v>1</v>
      </c>
      <c r="T55" s="1" t="s">
        <v>173</v>
      </c>
      <c r="U55" s="1" t="s">
        <v>174</v>
      </c>
      <c r="AA55" s="1">
        <v>1</v>
      </c>
      <c r="AB55" s="1">
        <v>1</v>
      </c>
      <c r="AC55" s="1">
        <v>0</v>
      </c>
      <c r="AD55" s="1">
        <v>0</v>
      </c>
      <c r="AE55" s="1">
        <v>0</v>
      </c>
      <c r="AF55" s="1">
        <v>1</v>
      </c>
      <c r="AG55" s="1">
        <v>1</v>
      </c>
      <c r="AH55" s="1">
        <v>0</v>
      </c>
      <c r="AI55" s="1">
        <f t="shared" si="1"/>
        <v>1</v>
      </c>
      <c r="AJ55" s="1">
        <v>0</v>
      </c>
      <c r="AK55" s="1">
        <f t="shared" si="2"/>
        <v>1</v>
      </c>
      <c r="AL55" s="1">
        <v>1</v>
      </c>
    </row>
    <row r="56" spans="1:38" x14ac:dyDescent="0.3">
      <c r="A56" s="1">
        <v>2012</v>
      </c>
      <c r="B56" s="1">
        <v>55</v>
      </c>
      <c r="C56" s="1">
        <v>2</v>
      </c>
      <c r="D56" s="1" t="s">
        <v>61</v>
      </c>
      <c r="E56" s="1" t="s">
        <v>178</v>
      </c>
      <c r="F56" s="1" t="s">
        <v>705</v>
      </c>
      <c r="G56" s="1" t="s">
        <v>94</v>
      </c>
      <c r="H56" s="1" t="s">
        <v>95</v>
      </c>
      <c r="I56" s="1" t="s">
        <v>44</v>
      </c>
      <c r="J56" s="1" t="s">
        <v>35</v>
      </c>
      <c r="K56" s="1">
        <v>1</v>
      </c>
      <c r="L56" s="1">
        <v>22</v>
      </c>
      <c r="M56" s="1" t="s">
        <v>48</v>
      </c>
      <c r="N56" s="1" t="s">
        <v>34</v>
      </c>
      <c r="O56" s="1" t="s">
        <v>95</v>
      </c>
      <c r="P56" s="1" t="s">
        <v>94</v>
      </c>
      <c r="Q56" s="1" t="s">
        <v>176</v>
      </c>
      <c r="R56" s="1">
        <v>15</v>
      </c>
      <c r="S56" s="1">
        <f t="shared" si="3"/>
        <v>0</v>
      </c>
      <c r="T56" s="1" t="s">
        <v>56</v>
      </c>
      <c r="U56" s="1" t="s">
        <v>174</v>
      </c>
      <c r="AA56" s="1">
        <v>1</v>
      </c>
      <c r="AB56" s="1">
        <v>1</v>
      </c>
      <c r="AC56" s="1">
        <v>0</v>
      </c>
      <c r="AD56" s="1">
        <v>0</v>
      </c>
      <c r="AE56" s="1">
        <v>0</v>
      </c>
      <c r="AF56" s="1">
        <v>1</v>
      </c>
      <c r="AG56" s="1">
        <v>1</v>
      </c>
      <c r="AH56" s="1">
        <v>0</v>
      </c>
      <c r="AI56" s="1">
        <f t="shared" si="1"/>
        <v>1</v>
      </c>
      <c r="AJ56" s="1">
        <v>0</v>
      </c>
      <c r="AK56" s="1">
        <f t="shared" si="2"/>
        <v>1</v>
      </c>
      <c r="AL56" s="1">
        <v>1</v>
      </c>
    </row>
    <row r="57" spans="1:38" x14ac:dyDescent="0.3">
      <c r="A57" s="1">
        <v>2012</v>
      </c>
      <c r="B57" s="1">
        <v>56</v>
      </c>
      <c r="C57" s="1">
        <v>1</v>
      </c>
      <c r="D57" s="1" t="s">
        <v>61</v>
      </c>
      <c r="E57" s="1" t="s">
        <v>178</v>
      </c>
      <c r="F57" s="1" t="s">
        <v>705</v>
      </c>
      <c r="G57" s="1" t="s">
        <v>94</v>
      </c>
      <c r="H57" s="1" t="s">
        <v>95</v>
      </c>
      <c r="I57" s="1" t="s">
        <v>44</v>
      </c>
      <c r="J57" s="1" t="s">
        <v>45</v>
      </c>
      <c r="K57" s="1">
        <v>13</v>
      </c>
      <c r="L57" s="1">
        <v>17</v>
      </c>
      <c r="M57" s="1" t="s">
        <v>87</v>
      </c>
      <c r="N57" s="1" t="s">
        <v>44</v>
      </c>
      <c r="O57" s="1" t="s">
        <v>87</v>
      </c>
      <c r="P57" s="1" t="s">
        <v>245</v>
      </c>
      <c r="Q57" s="1" t="s">
        <v>246</v>
      </c>
      <c r="R57" s="1">
        <v>121</v>
      </c>
      <c r="S57" s="1">
        <f t="shared" si="3"/>
        <v>0</v>
      </c>
      <c r="T57" s="1" t="s">
        <v>173</v>
      </c>
      <c r="U57" s="1" t="s">
        <v>174</v>
      </c>
      <c r="AA57" s="1">
        <v>1</v>
      </c>
      <c r="AB57" s="1">
        <v>1</v>
      </c>
      <c r="AC57" s="1">
        <v>0</v>
      </c>
      <c r="AD57" s="1">
        <v>0</v>
      </c>
      <c r="AE57" s="1">
        <v>1</v>
      </c>
      <c r="AF57" s="1">
        <v>0</v>
      </c>
      <c r="AG57" s="1">
        <v>1</v>
      </c>
      <c r="AH57" s="1">
        <v>1</v>
      </c>
      <c r="AI57" s="1">
        <f t="shared" si="1"/>
        <v>1</v>
      </c>
      <c r="AJ57" s="1">
        <v>0</v>
      </c>
      <c r="AK57" s="1">
        <f t="shared" si="2"/>
        <v>1</v>
      </c>
      <c r="AL57" s="1">
        <v>1</v>
      </c>
    </row>
    <row r="58" spans="1:38" x14ac:dyDescent="0.3">
      <c r="A58" s="1">
        <v>2012</v>
      </c>
      <c r="B58" s="1">
        <v>57</v>
      </c>
      <c r="C58" s="1">
        <v>1</v>
      </c>
      <c r="D58" s="1" t="s">
        <v>61</v>
      </c>
      <c r="E58" s="1" t="s">
        <v>136</v>
      </c>
      <c r="F58" s="1" t="s">
        <v>926</v>
      </c>
      <c r="G58" s="1" t="s">
        <v>89</v>
      </c>
      <c r="H58" s="1" t="s">
        <v>90</v>
      </c>
      <c r="I58" s="1" t="s">
        <v>44</v>
      </c>
      <c r="J58" s="1" t="s">
        <v>45</v>
      </c>
      <c r="K58" s="1">
        <v>15</v>
      </c>
      <c r="L58" s="1">
        <v>19</v>
      </c>
      <c r="M58" s="1" t="s">
        <v>220</v>
      </c>
      <c r="N58" s="1" t="s">
        <v>34</v>
      </c>
      <c r="O58" s="1" t="s">
        <v>220</v>
      </c>
      <c r="P58" s="1" t="s">
        <v>219</v>
      </c>
      <c r="Q58" s="1" t="s">
        <v>258</v>
      </c>
      <c r="R58" s="1">
        <v>184</v>
      </c>
      <c r="S58" s="1">
        <f t="shared" si="3"/>
        <v>0</v>
      </c>
      <c r="T58" s="1" t="s">
        <v>173</v>
      </c>
      <c r="U58" s="1" t="s">
        <v>174</v>
      </c>
      <c r="AA58" s="1">
        <v>1</v>
      </c>
      <c r="AB58" s="1">
        <v>1</v>
      </c>
      <c r="AC58" s="1">
        <v>0</v>
      </c>
      <c r="AD58" s="1">
        <v>0</v>
      </c>
      <c r="AE58" s="1">
        <v>1</v>
      </c>
      <c r="AF58" s="1">
        <v>0</v>
      </c>
      <c r="AG58" s="1">
        <v>1</v>
      </c>
      <c r="AH58" s="1">
        <v>1</v>
      </c>
      <c r="AI58" s="1">
        <f t="shared" si="1"/>
        <v>1</v>
      </c>
      <c r="AJ58" s="1">
        <v>0</v>
      </c>
      <c r="AK58" s="1">
        <f t="shared" si="2"/>
        <v>1</v>
      </c>
      <c r="AL58" s="1">
        <v>1</v>
      </c>
    </row>
    <row r="59" spans="1:38" x14ac:dyDescent="0.3">
      <c r="A59" s="1">
        <v>2012</v>
      </c>
      <c r="B59" s="1">
        <v>58</v>
      </c>
      <c r="C59" s="1">
        <v>1</v>
      </c>
      <c r="D59" s="1" t="s">
        <v>61</v>
      </c>
      <c r="E59" s="1" t="s">
        <v>589</v>
      </c>
      <c r="F59" s="1" t="s">
        <v>959</v>
      </c>
      <c r="G59" s="1" t="s">
        <v>77</v>
      </c>
      <c r="H59" s="1" t="s">
        <v>78</v>
      </c>
      <c r="I59" s="1" t="s">
        <v>44</v>
      </c>
      <c r="J59" s="1" t="s">
        <v>45</v>
      </c>
      <c r="K59" s="1">
        <v>16</v>
      </c>
      <c r="L59" s="1">
        <v>20</v>
      </c>
      <c r="M59" s="1" t="s">
        <v>184</v>
      </c>
      <c r="N59" s="1" t="s">
        <v>44</v>
      </c>
      <c r="O59" s="1" t="s">
        <v>184</v>
      </c>
      <c r="P59" s="1" t="s">
        <v>185</v>
      </c>
      <c r="Q59" s="1" t="s">
        <v>186</v>
      </c>
      <c r="R59" s="1">
        <v>174</v>
      </c>
      <c r="S59" s="1">
        <f t="shared" si="3"/>
        <v>0</v>
      </c>
      <c r="T59" s="1" t="s">
        <v>173</v>
      </c>
      <c r="U59" s="1" t="s">
        <v>174</v>
      </c>
      <c r="AA59" s="1">
        <v>1</v>
      </c>
      <c r="AB59" s="1">
        <v>1</v>
      </c>
      <c r="AC59" s="1">
        <v>0</v>
      </c>
      <c r="AD59" s="1">
        <v>0</v>
      </c>
      <c r="AE59" s="1">
        <v>1</v>
      </c>
      <c r="AF59" s="1">
        <v>0</v>
      </c>
      <c r="AG59" s="1">
        <v>1</v>
      </c>
      <c r="AH59" s="1">
        <v>1</v>
      </c>
      <c r="AI59" s="1">
        <f t="shared" si="1"/>
        <v>1</v>
      </c>
      <c r="AJ59" s="1">
        <v>0</v>
      </c>
      <c r="AK59" s="1">
        <f t="shared" si="2"/>
        <v>1</v>
      </c>
      <c r="AL59" s="1">
        <v>1</v>
      </c>
    </row>
    <row r="60" spans="1:38" x14ac:dyDescent="0.3">
      <c r="A60" s="1">
        <v>2012</v>
      </c>
      <c r="B60" s="1">
        <v>59</v>
      </c>
      <c r="C60" s="1">
        <v>1</v>
      </c>
      <c r="D60" s="1" t="s">
        <v>30</v>
      </c>
      <c r="E60" s="1" t="s">
        <v>203</v>
      </c>
      <c r="F60" s="1" t="s">
        <v>743</v>
      </c>
      <c r="G60" s="1" t="s">
        <v>204</v>
      </c>
      <c r="H60" s="1" t="s">
        <v>193</v>
      </c>
      <c r="I60" s="1" t="s">
        <v>44</v>
      </c>
      <c r="J60" s="1" t="s">
        <v>45</v>
      </c>
      <c r="K60" s="1">
        <v>5</v>
      </c>
      <c r="L60" s="1">
        <v>9</v>
      </c>
      <c r="M60" s="1" t="s">
        <v>195</v>
      </c>
      <c r="N60" s="1" t="s">
        <v>34</v>
      </c>
      <c r="O60" s="1" t="s">
        <v>193</v>
      </c>
      <c r="P60" s="1" t="s">
        <v>205</v>
      </c>
      <c r="Q60" s="1" t="s">
        <v>206</v>
      </c>
      <c r="R60" s="1">
        <v>60</v>
      </c>
      <c r="S60" s="1">
        <f t="shared" si="3"/>
        <v>0</v>
      </c>
      <c r="T60" s="1" t="s">
        <v>56</v>
      </c>
      <c r="U60" s="1" t="s">
        <v>174</v>
      </c>
      <c r="AA60" s="1">
        <v>1</v>
      </c>
      <c r="AB60" s="1">
        <v>1</v>
      </c>
      <c r="AC60" s="1">
        <v>0</v>
      </c>
      <c r="AD60" s="1">
        <v>0</v>
      </c>
      <c r="AE60" s="1">
        <v>1</v>
      </c>
      <c r="AF60" s="1">
        <v>0</v>
      </c>
      <c r="AG60" s="1">
        <v>1</v>
      </c>
      <c r="AH60" s="1">
        <v>1</v>
      </c>
      <c r="AI60" s="1">
        <f t="shared" si="1"/>
        <v>1</v>
      </c>
      <c r="AJ60" s="1">
        <v>0</v>
      </c>
      <c r="AK60" s="1">
        <f t="shared" si="2"/>
        <v>1</v>
      </c>
      <c r="AL60" s="1">
        <v>1</v>
      </c>
    </row>
    <row r="61" spans="1:38" x14ac:dyDescent="0.3">
      <c r="A61" s="1">
        <v>2012</v>
      </c>
      <c r="B61" s="1">
        <v>60</v>
      </c>
      <c r="C61" s="1">
        <v>1</v>
      </c>
      <c r="D61" s="1" t="s">
        <v>30</v>
      </c>
      <c r="E61" s="1" t="s">
        <v>31</v>
      </c>
      <c r="F61" s="1" t="s">
        <v>900</v>
      </c>
      <c r="G61" s="1" t="s">
        <v>32</v>
      </c>
      <c r="H61" s="1" t="s">
        <v>33</v>
      </c>
      <c r="I61" s="1" t="s">
        <v>34</v>
      </c>
      <c r="J61" s="1" t="s">
        <v>35</v>
      </c>
      <c r="L61" s="1" t="s">
        <v>36</v>
      </c>
      <c r="M61" s="1" t="s">
        <v>36</v>
      </c>
      <c r="O61" s="1" t="s">
        <v>37</v>
      </c>
      <c r="P61" s="1" t="s">
        <v>37</v>
      </c>
      <c r="Q61" s="1" t="s">
        <v>37</v>
      </c>
      <c r="R61" s="1" t="s">
        <v>37</v>
      </c>
      <c r="S61" s="1" t="s">
        <v>38</v>
      </c>
      <c r="T61" s="1" t="s">
        <v>36</v>
      </c>
      <c r="U61" s="1" t="s">
        <v>38</v>
      </c>
      <c r="V61" s="1" t="s">
        <v>39</v>
      </c>
      <c r="Y61" s="1" t="s">
        <v>40</v>
      </c>
      <c r="AA61" s="1">
        <v>0</v>
      </c>
      <c r="AB61" s="1">
        <v>0</v>
      </c>
      <c r="AC61" s="1">
        <v>0</v>
      </c>
      <c r="AD61" s="1">
        <v>0</v>
      </c>
      <c r="AE61" s="1">
        <v>0</v>
      </c>
      <c r="AF61" s="1">
        <v>0</v>
      </c>
      <c r="AG61" s="1">
        <v>0</v>
      </c>
      <c r="AH61" s="1">
        <v>0</v>
      </c>
      <c r="AI61" s="1">
        <f t="shared" si="1"/>
        <v>0</v>
      </c>
      <c r="AJ61" s="1">
        <v>0</v>
      </c>
      <c r="AK61" s="1">
        <f t="shared" si="2"/>
        <v>0</v>
      </c>
      <c r="AL61" s="1">
        <v>0</v>
      </c>
    </row>
    <row r="62" spans="1:38" x14ac:dyDescent="0.3">
      <c r="A62" s="1">
        <v>2012</v>
      </c>
      <c r="B62" s="1">
        <v>61</v>
      </c>
      <c r="C62" s="1">
        <v>1</v>
      </c>
      <c r="D62" s="1" t="s">
        <v>61</v>
      </c>
      <c r="E62" s="1" t="s">
        <v>496</v>
      </c>
      <c r="F62" s="1" t="s">
        <v>733</v>
      </c>
      <c r="G62" s="1" t="s">
        <v>183</v>
      </c>
      <c r="H62" s="1" t="s">
        <v>184</v>
      </c>
      <c r="I62" s="1" t="s">
        <v>44</v>
      </c>
      <c r="J62" s="1" t="s">
        <v>45</v>
      </c>
      <c r="K62" s="1">
        <v>12</v>
      </c>
      <c r="L62" s="1">
        <v>16</v>
      </c>
      <c r="M62" s="1" t="s">
        <v>193</v>
      </c>
      <c r="N62" s="1" t="s">
        <v>44</v>
      </c>
      <c r="O62" s="1" t="s">
        <v>184</v>
      </c>
      <c r="P62" s="1" t="s">
        <v>185</v>
      </c>
      <c r="Q62" s="1" t="s">
        <v>186</v>
      </c>
      <c r="R62" s="1">
        <v>174</v>
      </c>
      <c r="S62" s="1">
        <f t="shared" ref="S62:S87" si="4">IF(R62&lt;196.3,0,1)</f>
        <v>0</v>
      </c>
      <c r="T62" s="1" t="s">
        <v>56</v>
      </c>
      <c r="U62" s="1" t="s">
        <v>174</v>
      </c>
      <c r="AA62" s="1">
        <v>1</v>
      </c>
      <c r="AB62" s="1">
        <v>1</v>
      </c>
      <c r="AC62" s="1">
        <v>0</v>
      </c>
      <c r="AD62" s="1">
        <v>0</v>
      </c>
      <c r="AE62" s="1">
        <v>1</v>
      </c>
      <c r="AF62" s="1">
        <v>0</v>
      </c>
      <c r="AG62" s="1">
        <v>1</v>
      </c>
      <c r="AH62" s="1">
        <v>1</v>
      </c>
      <c r="AI62" s="1">
        <f t="shared" si="1"/>
        <v>1</v>
      </c>
      <c r="AJ62" s="1">
        <v>0</v>
      </c>
      <c r="AK62" s="1">
        <f t="shared" si="2"/>
        <v>1</v>
      </c>
      <c r="AL62" s="1">
        <v>1</v>
      </c>
    </row>
    <row r="63" spans="1:38" x14ac:dyDescent="0.3">
      <c r="A63" s="1">
        <v>2012</v>
      </c>
      <c r="B63" s="1">
        <v>62</v>
      </c>
      <c r="C63" s="1">
        <v>1</v>
      </c>
      <c r="D63" s="1" t="s">
        <v>61</v>
      </c>
      <c r="E63" s="1" t="s">
        <v>355</v>
      </c>
      <c r="F63" s="1" t="s">
        <v>961</v>
      </c>
      <c r="G63" s="1" t="s">
        <v>77</v>
      </c>
      <c r="H63" s="1" t="s">
        <v>78</v>
      </c>
      <c r="I63" s="1" t="s">
        <v>44</v>
      </c>
      <c r="J63" s="1" t="s">
        <v>45</v>
      </c>
      <c r="K63" s="1">
        <v>1</v>
      </c>
      <c r="L63" s="1">
        <v>5</v>
      </c>
      <c r="M63" s="1" t="s">
        <v>193</v>
      </c>
      <c r="N63" s="1" t="s">
        <v>44</v>
      </c>
      <c r="O63" s="1" t="s">
        <v>78</v>
      </c>
      <c r="P63" s="1" t="s">
        <v>77</v>
      </c>
      <c r="Q63" s="1" t="s">
        <v>79</v>
      </c>
      <c r="R63" s="1">
        <v>1</v>
      </c>
      <c r="S63" s="1">
        <f t="shared" si="4"/>
        <v>0</v>
      </c>
      <c r="T63" s="1" t="s">
        <v>56</v>
      </c>
      <c r="U63" s="1" t="s">
        <v>174</v>
      </c>
      <c r="AA63" s="1">
        <v>1</v>
      </c>
      <c r="AB63" s="1">
        <v>1</v>
      </c>
      <c r="AC63" s="1">
        <v>0</v>
      </c>
      <c r="AD63" s="1">
        <v>0</v>
      </c>
      <c r="AE63" s="1">
        <v>1</v>
      </c>
      <c r="AF63" s="1">
        <v>0</v>
      </c>
      <c r="AG63" s="1">
        <v>1</v>
      </c>
      <c r="AH63" s="1">
        <v>1</v>
      </c>
      <c r="AI63" s="1">
        <f t="shared" si="1"/>
        <v>1</v>
      </c>
      <c r="AJ63" s="1">
        <v>0</v>
      </c>
      <c r="AK63" s="1">
        <f t="shared" si="2"/>
        <v>1</v>
      </c>
      <c r="AL63" s="1">
        <v>1</v>
      </c>
    </row>
    <row r="64" spans="1:38" x14ac:dyDescent="0.3">
      <c r="A64" s="1">
        <v>2012</v>
      </c>
      <c r="B64" s="1">
        <v>63</v>
      </c>
      <c r="C64" s="1">
        <v>1</v>
      </c>
      <c r="D64" s="1" t="s">
        <v>61</v>
      </c>
      <c r="E64" s="1" t="s">
        <v>355</v>
      </c>
      <c r="F64" s="1" t="s">
        <v>960</v>
      </c>
      <c r="G64" s="1" t="s">
        <v>166</v>
      </c>
      <c r="H64" s="1" t="s">
        <v>167</v>
      </c>
      <c r="I64" s="1" t="s">
        <v>44</v>
      </c>
      <c r="J64" s="1" t="s">
        <v>45</v>
      </c>
      <c r="K64" s="1">
        <v>2</v>
      </c>
      <c r="L64" s="1">
        <v>6</v>
      </c>
      <c r="M64" s="1" t="s">
        <v>54</v>
      </c>
      <c r="N64" s="1" t="s">
        <v>34</v>
      </c>
      <c r="O64" s="1" t="s">
        <v>54</v>
      </c>
      <c r="P64" s="1" t="s">
        <v>53</v>
      </c>
      <c r="Q64" s="1" t="s">
        <v>55</v>
      </c>
      <c r="R64" s="1">
        <v>216</v>
      </c>
      <c r="S64" s="1">
        <f t="shared" si="4"/>
        <v>1</v>
      </c>
      <c r="T64" s="1" t="s">
        <v>173</v>
      </c>
      <c r="U64" s="1" t="s">
        <v>174</v>
      </c>
      <c r="AA64" s="1">
        <v>1</v>
      </c>
      <c r="AB64" s="1">
        <v>1</v>
      </c>
      <c r="AC64" s="1">
        <v>0</v>
      </c>
      <c r="AD64" s="1">
        <v>0</v>
      </c>
      <c r="AE64" s="1">
        <v>1</v>
      </c>
      <c r="AF64" s="1">
        <v>0</v>
      </c>
      <c r="AG64" s="1">
        <v>1</v>
      </c>
      <c r="AH64" s="1">
        <v>1</v>
      </c>
      <c r="AI64" s="1">
        <f t="shared" si="1"/>
        <v>1</v>
      </c>
      <c r="AJ64" s="1">
        <v>0</v>
      </c>
      <c r="AK64" s="1">
        <f t="shared" si="2"/>
        <v>1</v>
      </c>
      <c r="AL64" s="1">
        <v>1</v>
      </c>
    </row>
    <row r="65" spans="1:38" x14ac:dyDescent="0.3">
      <c r="A65" s="1">
        <v>2012</v>
      </c>
      <c r="B65" s="1">
        <v>64</v>
      </c>
      <c r="C65" s="1">
        <v>1</v>
      </c>
      <c r="D65" s="1" t="s">
        <v>61</v>
      </c>
      <c r="E65" s="1" t="s">
        <v>498</v>
      </c>
      <c r="F65" s="1" t="s">
        <v>806</v>
      </c>
      <c r="G65" s="1" t="s">
        <v>219</v>
      </c>
      <c r="H65" s="1" t="s">
        <v>220</v>
      </c>
      <c r="I65" s="1" t="s">
        <v>34</v>
      </c>
      <c r="J65" s="1" t="s">
        <v>45</v>
      </c>
      <c r="K65" s="1">
        <v>12</v>
      </c>
      <c r="L65" s="1">
        <v>16</v>
      </c>
      <c r="M65" s="1" t="s">
        <v>167</v>
      </c>
      <c r="N65" s="1" t="s">
        <v>44</v>
      </c>
      <c r="O65" s="1" t="s">
        <v>220</v>
      </c>
      <c r="P65" s="1" t="s">
        <v>219</v>
      </c>
      <c r="Q65" s="1" t="s">
        <v>258</v>
      </c>
      <c r="R65" s="1">
        <v>184</v>
      </c>
      <c r="S65" s="1">
        <f t="shared" si="4"/>
        <v>0</v>
      </c>
      <c r="T65" s="1" t="s">
        <v>56</v>
      </c>
      <c r="U65" s="1" t="s">
        <v>174</v>
      </c>
      <c r="AA65" s="1">
        <v>1</v>
      </c>
      <c r="AB65" s="1">
        <v>1</v>
      </c>
      <c r="AC65" s="1">
        <v>0</v>
      </c>
      <c r="AD65" s="1">
        <v>0</v>
      </c>
      <c r="AE65" s="1">
        <v>1</v>
      </c>
      <c r="AF65" s="1">
        <v>0</v>
      </c>
      <c r="AG65" s="1">
        <v>1</v>
      </c>
      <c r="AH65" s="1">
        <v>1</v>
      </c>
      <c r="AI65" s="1">
        <f t="shared" si="1"/>
        <v>1</v>
      </c>
      <c r="AJ65" s="1">
        <v>0</v>
      </c>
      <c r="AK65" s="1">
        <f t="shared" si="2"/>
        <v>1</v>
      </c>
      <c r="AL65" s="1">
        <v>1</v>
      </c>
    </row>
    <row r="66" spans="1:38" x14ac:dyDescent="0.3">
      <c r="A66" s="1">
        <v>2012</v>
      </c>
      <c r="B66" s="1">
        <v>65</v>
      </c>
      <c r="C66" s="1">
        <v>1</v>
      </c>
      <c r="D66" s="1" t="s">
        <v>61</v>
      </c>
      <c r="E66" s="1" t="s">
        <v>289</v>
      </c>
      <c r="F66" s="1" t="s">
        <v>962</v>
      </c>
      <c r="G66" s="1" t="s">
        <v>131</v>
      </c>
      <c r="H66" s="1" t="s">
        <v>132</v>
      </c>
      <c r="I66" s="1" t="s">
        <v>44</v>
      </c>
      <c r="J66" s="1" t="s">
        <v>45</v>
      </c>
      <c r="K66" s="1">
        <v>3</v>
      </c>
      <c r="L66" s="1">
        <v>7</v>
      </c>
      <c r="M66" s="1" t="s">
        <v>172</v>
      </c>
      <c r="N66" s="1" t="s">
        <v>44</v>
      </c>
      <c r="O66" s="1" t="s">
        <v>132</v>
      </c>
      <c r="P66" s="1" t="s">
        <v>131</v>
      </c>
      <c r="Q66" s="1" t="s">
        <v>133</v>
      </c>
      <c r="R66" s="1">
        <v>0</v>
      </c>
      <c r="S66" s="1">
        <f t="shared" si="4"/>
        <v>0</v>
      </c>
      <c r="T66" s="1" t="s">
        <v>56</v>
      </c>
      <c r="U66" s="1" t="s">
        <v>174</v>
      </c>
      <c r="AA66" s="1">
        <v>1</v>
      </c>
      <c r="AB66" s="1">
        <v>1</v>
      </c>
      <c r="AC66" s="1">
        <v>0</v>
      </c>
      <c r="AD66" s="1">
        <v>0</v>
      </c>
      <c r="AE66" s="1">
        <v>1</v>
      </c>
      <c r="AF66" s="1">
        <v>0</v>
      </c>
      <c r="AG66" s="1">
        <v>1</v>
      </c>
      <c r="AH66" s="1">
        <v>1</v>
      </c>
      <c r="AI66" s="1">
        <f t="shared" ref="AI66:AI129" si="5">SUM(AH66,AF66)</f>
        <v>1</v>
      </c>
      <c r="AJ66" s="1">
        <v>0</v>
      </c>
      <c r="AK66" s="1">
        <f t="shared" ref="AK66:AK129" si="6">SUM(AI66:AJ66)</f>
        <v>1</v>
      </c>
      <c r="AL66" s="1">
        <v>1</v>
      </c>
    </row>
    <row r="67" spans="1:38" x14ac:dyDescent="0.3">
      <c r="A67" s="1">
        <v>2012</v>
      </c>
      <c r="B67" s="1">
        <v>66</v>
      </c>
      <c r="C67" s="1">
        <v>1</v>
      </c>
      <c r="D67" s="1" t="s">
        <v>61</v>
      </c>
      <c r="E67" s="1" t="s">
        <v>273</v>
      </c>
      <c r="F67" s="1" t="s">
        <v>963</v>
      </c>
      <c r="G67" s="1" t="s">
        <v>98</v>
      </c>
      <c r="H67" s="1" t="s">
        <v>216</v>
      </c>
      <c r="I67" s="1" t="s">
        <v>44</v>
      </c>
      <c r="J67" s="1" t="s">
        <v>45</v>
      </c>
      <c r="K67" s="1">
        <v>2</v>
      </c>
      <c r="L67" s="1">
        <v>6</v>
      </c>
      <c r="M67" s="1" t="s">
        <v>109</v>
      </c>
      <c r="N67" s="1" t="s">
        <v>44</v>
      </c>
      <c r="O67" s="1" t="s">
        <v>216</v>
      </c>
      <c r="P67" s="1" t="s">
        <v>209</v>
      </c>
      <c r="Q67" s="1" t="s">
        <v>210</v>
      </c>
      <c r="R67" s="1">
        <v>2</v>
      </c>
      <c r="S67" s="1">
        <f t="shared" si="4"/>
        <v>0</v>
      </c>
      <c r="T67" s="1" t="s">
        <v>56</v>
      </c>
      <c r="U67" s="1" t="s">
        <v>174</v>
      </c>
      <c r="AA67" s="1">
        <v>1</v>
      </c>
      <c r="AB67" s="1">
        <v>1</v>
      </c>
      <c r="AC67" s="1">
        <v>0</v>
      </c>
      <c r="AD67" s="1">
        <v>0</v>
      </c>
      <c r="AE67" s="1">
        <v>1</v>
      </c>
      <c r="AF67" s="1">
        <v>0</v>
      </c>
      <c r="AG67" s="1">
        <v>1</v>
      </c>
      <c r="AH67" s="1">
        <v>1</v>
      </c>
      <c r="AI67" s="1">
        <f t="shared" si="5"/>
        <v>1</v>
      </c>
      <c r="AJ67" s="1">
        <v>0</v>
      </c>
      <c r="AK67" s="1">
        <f t="shared" si="6"/>
        <v>1</v>
      </c>
      <c r="AL67" s="1">
        <v>1</v>
      </c>
    </row>
    <row r="68" spans="1:38" x14ac:dyDescent="0.3">
      <c r="A68" s="1">
        <v>2012</v>
      </c>
      <c r="B68" s="1">
        <v>67</v>
      </c>
      <c r="C68" s="1">
        <v>1</v>
      </c>
      <c r="D68" s="1" t="s">
        <v>61</v>
      </c>
      <c r="E68" s="1" t="s">
        <v>964</v>
      </c>
      <c r="F68" s="1" t="s">
        <v>781</v>
      </c>
      <c r="G68" s="1" t="s">
        <v>81</v>
      </c>
      <c r="H68" s="1" t="s">
        <v>82</v>
      </c>
      <c r="I68" s="1" t="s">
        <v>44</v>
      </c>
      <c r="J68" s="1" t="s">
        <v>45</v>
      </c>
      <c r="K68" s="1">
        <v>4</v>
      </c>
      <c r="L68" s="1">
        <v>8</v>
      </c>
      <c r="M68" s="1" t="s">
        <v>144</v>
      </c>
      <c r="N68" s="1" t="s">
        <v>34</v>
      </c>
      <c r="O68" s="1" t="s">
        <v>144</v>
      </c>
      <c r="P68" s="1" t="s">
        <v>145</v>
      </c>
      <c r="Q68" s="1" t="s">
        <v>146</v>
      </c>
      <c r="R68" s="1">
        <v>232</v>
      </c>
      <c r="S68" s="1">
        <f t="shared" si="4"/>
        <v>1</v>
      </c>
      <c r="T68" s="1" t="s">
        <v>173</v>
      </c>
      <c r="U68" s="1" t="s">
        <v>174</v>
      </c>
      <c r="AA68" s="1">
        <v>1</v>
      </c>
      <c r="AB68" s="1">
        <v>1</v>
      </c>
      <c r="AC68" s="1">
        <v>0</v>
      </c>
      <c r="AD68" s="1">
        <v>0</v>
      </c>
      <c r="AE68" s="1">
        <v>1</v>
      </c>
      <c r="AF68" s="1">
        <v>0</v>
      </c>
      <c r="AG68" s="1">
        <v>1</v>
      </c>
      <c r="AH68" s="1">
        <v>1</v>
      </c>
      <c r="AI68" s="1">
        <f t="shared" si="5"/>
        <v>1</v>
      </c>
      <c r="AJ68" s="1">
        <v>0</v>
      </c>
      <c r="AK68" s="1">
        <f t="shared" si="6"/>
        <v>1</v>
      </c>
      <c r="AL68" s="1">
        <v>1</v>
      </c>
    </row>
    <row r="69" spans="1:38" x14ac:dyDescent="0.3">
      <c r="A69" s="1">
        <v>2012</v>
      </c>
      <c r="B69" s="1">
        <v>68</v>
      </c>
      <c r="C69" s="1">
        <v>1</v>
      </c>
      <c r="D69" s="1" t="s">
        <v>61</v>
      </c>
      <c r="E69" s="1" t="s">
        <v>290</v>
      </c>
      <c r="F69" s="1" t="s">
        <v>927</v>
      </c>
      <c r="G69" s="1" t="s">
        <v>161</v>
      </c>
      <c r="H69" s="1" t="s">
        <v>162</v>
      </c>
      <c r="I69" s="1" t="s">
        <v>34</v>
      </c>
      <c r="J69" s="1" t="s">
        <v>45</v>
      </c>
      <c r="K69" s="1">
        <v>3</v>
      </c>
      <c r="L69" s="1">
        <v>7</v>
      </c>
      <c r="M69" s="1" t="s">
        <v>95</v>
      </c>
      <c r="N69" s="1" t="s">
        <v>44</v>
      </c>
      <c r="O69" s="1" t="s">
        <v>162</v>
      </c>
      <c r="P69" s="1" t="s">
        <v>161</v>
      </c>
      <c r="Q69" s="1" t="s">
        <v>163</v>
      </c>
      <c r="R69" s="1">
        <v>1582</v>
      </c>
      <c r="S69" s="1">
        <f t="shared" si="4"/>
        <v>1</v>
      </c>
      <c r="T69" s="1" t="s">
        <v>56</v>
      </c>
      <c r="U69" s="1" t="s">
        <v>174</v>
      </c>
      <c r="AA69" s="1">
        <v>1</v>
      </c>
      <c r="AB69" s="1">
        <v>1</v>
      </c>
      <c r="AC69" s="1">
        <v>0</v>
      </c>
      <c r="AD69" s="1">
        <v>0</v>
      </c>
      <c r="AE69" s="1">
        <v>1</v>
      </c>
      <c r="AF69" s="1">
        <v>0</v>
      </c>
      <c r="AG69" s="1">
        <v>1</v>
      </c>
      <c r="AH69" s="1">
        <v>1</v>
      </c>
      <c r="AI69" s="1">
        <f t="shared" si="5"/>
        <v>1</v>
      </c>
      <c r="AJ69" s="1">
        <v>0</v>
      </c>
      <c r="AK69" s="1">
        <f t="shared" si="6"/>
        <v>1</v>
      </c>
      <c r="AL69" s="1">
        <v>1</v>
      </c>
    </row>
    <row r="70" spans="1:38" x14ac:dyDescent="0.3">
      <c r="A70" s="1">
        <v>2012</v>
      </c>
      <c r="B70" s="1">
        <v>69</v>
      </c>
      <c r="C70" s="1">
        <v>1</v>
      </c>
      <c r="D70" s="1" t="s">
        <v>30</v>
      </c>
      <c r="E70" s="1" t="s">
        <v>254</v>
      </c>
      <c r="F70" s="1" t="s">
        <v>967</v>
      </c>
      <c r="G70" s="1" t="s">
        <v>127</v>
      </c>
      <c r="H70" s="1" t="s">
        <v>128</v>
      </c>
      <c r="I70" s="1" t="s">
        <v>44</v>
      </c>
      <c r="J70" s="1" t="s">
        <v>45</v>
      </c>
      <c r="K70" s="1">
        <v>5</v>
      </c>
      <c r="L70" s="1">
        <v>9</v>
      </c>
      <c r="M70" s="1" t="s">
        <v>216</v>
      </c>
      <c r="N70" s="1" t="s">
        <v>44</v>
      </c>
      <c r="O70" s="1" t="s">
        <v>216</v>
      </c>
      <c r="P70" s="1" t="s">
        <v>209</v>
      </c>
      <c r="Q70" s="1" t="s">
        <v>210</v>
      </c>
      <c r="R70" s="1">
        <v>2</v>
      </c>
      <c r="S70" s="1">
        <f t="shared" si="4"/>
        <v>0</v>
      </c>
      <c r="T70" s="1" t="s">
        <v>173</v>
      </c>
      <c r="U70" s="1" t="s">
        <v>174</v>
      </c>
      <c r="AA70" s="1">
        <v>1</v>
      </c>
      <c r="AB70" s="1">
        <v>1</v>
      </c>
      <c r="AC70" s="1">
        <v>0</v>
      </c>
      <c r="AD70" s="1">
        <v>0</v>
      </c>
      <c r="AE70" s="1">
        <v>1</v>
      </c>
      <c r="AF70" s="1">
        <v>0</v>
      </c>
      <c r="AG70" s="1">
        <v>1</v>
      </c>
      <c r="AH70" s="1">
        <v>1</v>
      </c>
      <c r="AI70" s="1">
        <f t="shared" si="5"/>
        <v>1</v>
      </c>
      <c r="AJ70" s="1">
        <v>0</v>
      </c>
      <c r="AK70" s="1">
        <f t="shared" si="6"/>
        <v>1</v>
      </c>
      <c r="AL70" s="1">
        <v>1</v>
      </c>
    </row>
    <row r="71" spans="1:38" x14ac:dyDescent="0.3">
      <c r="A71" s="1">
        <v>2012</v>
      </c>
      <c r="B71" s="1">
        <v>70</v>
      </c>
      <c r="C71" s="1">
        <v>1</v>
      </c>
      <c r="D71" s="1" t="s">
        <v>61</v>
      </c>
      <c r="E71" s="1" t="s">
        <v>254</v>
      </c>
      <c r="F71" s="1" t="s">
        <v>966</v>
      </c>
      <c r="G71" s="1" t="s">
        <v>143</v>
      </c>
      <c r="H71" s="1" t="s">
        <v>144</v>
      </c>
      <c r="I71" s="1" t="s">
        <v>34</v>
      </c>
      <c r="J71" s="1" t="s">
        <v>45</v>
      </c>
      <c r="K71" s="1">
        <v>10</v>
      </c>
      <c r="L71" s="1">
        <v>14</v>
      </c>
      <c r="M71" s="1" t="s">
        <v>82</v>
      </c>
      <c r="N71" s="1" t="s">
        <v>44</v>
      </c>
      <c r="O71" s="1" t="s">
        <v>82</v>
      </c>
      <c r="P71" s="1" t="s">
        <v>84</v>
      </c>
      <c r="Q71" s="1" t="s">
        <v>85</v>
      </c>
      <c r="R71" s="1">
        <v>78</v>
      </c>
      <c r="S71" s="1">
        <f t="shared" si="4"/>
        <v>0</v>
      </c>
      <c r="T71" s="1" t="s">
        <v>173</v>
      </c>
      <c r="U71" s="1" t="s">
        <v>174</v>
      </c>
      <c r="AA71" s="1">
        <v>1</v>
      </c>
      <c r="AB71" s="1">
        <v>1</v>
      </c>
      <c r="AC71" s="1">
        <v>0</v>
      </c>
      <c r="AD71" s="1">
        <v>0</v>
      </c>
      <c r="AE71" s="1">
        <v>1</v>
      </c>
      <c r="AF71" s="1">
        <v>0</v>
      </c>
      <c r="AG71" s="1">
        <v>1</v>
      </c>
      <c r="AH71" s="1">
        <v>1</v>
      </c>
      <c r="AI71" s="1">
        <f t="shared" si="5"/>
        <v>1</v>
      </c>
      <c r="AJ71" s="1">
        <v>0</v>
      </c>
      <c r="AK71" s="1">
        <f t="shared" si="6"/>
        <v>1</v>
      </c>
      <c r="AL71" s="1">
        <v>1</v>
      </c>
    </row>
    <row r="72" spans="1:38" x14ac:dyDescent="0.3">
      <c r="A72" s="1">
        <v>2012</v>
      </c>
      <c r="B72" s="1">
        <v>71</v>
      </c>
      <c r="C72" s="1">
        <v>1</v>
      </c>
      <c r="D72" s="1" t="s">
        <v>61</v>
      </c>
      <c r="E72" s="1" t="s">
        <v>254</v>
      </c>
      <c r="F72" s="1" t="s">
        <v>965</v>
      </c>
      <c r="G72" s="1" t="s">
        <v>115</v>
      </c>
      <c r="H72" s="1" t="s">
        <v>116</v>
      </c>
      <c r="I72" s="1" t="s">
        <v>34</v>
      </c>
      <c r="J72" s="1" t="s">
        <v>45</v>
      </c>
      <c r="K72" s="1">
        <v>13</v>
      </c>
      <c r="L72" s="1">
        <v>17</v>
      </c>
      <c r="M72" s="1" t="s">
        <v>54</v>
      </c>
      <c r="N72" s="1" t="s">
        <v>34</v>
      </c>
      <c r="O72" s="1" t="s">
        <v>116</v>
      </c>
      <c r="P72" s="1" t="s">
        <v>115</v>
      </c>
      <c r="Q72" s="1" t="s">
        <v>118</v>
      </c>
      <c r="R72" s="1">
        <v>184</v>
      </c>
      <c r="S72" s="1">
        <f t="shared" si="4"/>
        <v>0</v>
      </c>
      <c r="T72" s="1" t="s">
        <v>56</v>
      </c>
      <c r="U72" s="1" t="s">
        <v>174</v>
      </c>
      <c r="AA72" s="1">
        <v>1</v>
      </c>
      <c r="AB72" s="1">
        <v>1</v>
      </c>
      <c r="AC72" s="1">
        <v>0</v>
      </c>
      <c r="AD72" s="1">
        <v>0</v>
      </c>
      <c r="AE72" s="1">
        <v>1</v>
      </c>
      <c r="AF72" s="1">
        <v>0</v>
      </c>
      <c r="AG72" s="1">
        <v>1</v>
      </c>
      <c r="AH72" s="1">
        <v>1</v>
      </c>
      <c r="AI72" s="1">
        <f t="shared" si="5"/>
        <v>1</v>
      </c>
      <c r="AJ72" s="1">
        <v>0</v>
      </c>
      <c r="AK72" s="1">
        <f t="shared" si="6"/>
        <v>1</v>
      </c>
      <c r="AL72" s="1">
        <v>1</v>
      </c>
    </row>
    <row r="73" spans="1:38" x14ac:dyDescent="0.3">
      <c r="A73" s="1">
        <v>2012</v>
      </c>
      <c r="B73" s="1">
        <v>72</v>
      </c>
      <c r="C73" s="1">
        <v>1</v>
      </c>
      <c r="D73" s="1" t="s">
        <v>61</v>
      </c>
      <c r="E73" s="1" t="s">
        <v>401</v>
      </c>
      <c r="F73" s="1" t="s">
        <v>763</v>
      </c>
      <c r="G73" s="1" t="s">
        <v>166</v>
      </c>
      <c r="H73" s="1" t="s">
        <v>167</v>
      </c>
      <c r="I73" s="1" t="s">
        <v>44</v>
      </c>
      <c r="J73" s="1" t="s">
        <v>45</v>
      </c>
      <c r="K73" s="1">
        <v>14</v>
      </c>
      <c r="L73" s="1">
        <v>18</v>
      </c>
      <c r="M73" s="1" t="s">
        <v>220</v>
      </c>
      <c r="N73" s="1" t="s">
        <v>34</v>
      </c>
      <c r="O73" s="1" t="s">
        <v>167</v>
      </c>
      <c r="P73" s="1" t="s">
        <v>168</v>
      </c>
      <c r="Q73" s="1" t="s">
        <v>169</v>
      </c>
      <c r="R73" s="1">
        <v>257</v>
      </c>
      <c r="S73" s="1">
        <f t="shared" si="4"/>
        <v>1</v>
      </c>
      <c r="T73" s="1" t="s">
        <v>56</v>
      </c>
      <c r="U73" s="1" t="s">
        <v>174</v>
      </c>
      <c r="AA73" s="1">
        <v>1</v>
      </c>
      <c r="AB73" s="1">
        <v>1</v>
      </c>
      <c r="AC73" s="1">
        <v>0</v>
      </c>
      <c r="AD73" s="1">
        <v>0</v>
      </c>
      <c r="AE73" s="1">
        <v>1</v>
      </c>
      <c r="AF73" s="1">
        <v>0</v>
      </c>
      <c r="AG73" s="1">
        <v>1</v>
      </c>
      <c r="AH73" s="1">
        <v>1</v>
      </c>
      <c r="AI73" s="1">
        <f t="shared" si="5"/>
        <v>1</v>
      </c>
      <c r="AJ73" s="1">
        <v>0</v>
      </c>
      <c r="AK73" s="1">
        <f t="shared" si="6"/>
        <v>1</v>
      </c>
      <c r="AL73" s="1">
        <v>1</v>
      </c>
    </row>
    <row r="74" spans="1:38" x14ac:dyDescent="0.3">
      <c r="A74" s="1">
        <v>2012</v>
      </c>
      <c r="B74" s="1">
        <v>73</v>
      </c>
      <c r="C74" s="1">
        <v>1</v>
      </c>
      <c r="D74" s="1" t="s">
        <v>61</v>
      </c>
      <c r="E74" s="1" t="s">
        <v>532</v>
      </c>
      <c r="F74" s="1" t="s">
        <v>906</v>
      </c>
      <c r="G74" s="1" t="s">
        <v>250</v>
      </c>
      <c r="H74" s="1" t="s">
        <v>251</v>
      </c>
      <c r="I74" s="1" t="s">
        <v>34</v>
      </c>
      <c r="J74" s="1" t="s">
        <v>45</v>
      </c>
      <c r="K74" s="1">
        <v>13</v>
      </c>
      <c r="L74" s="1">
        <v>17</v>
      </c>
      <c r="M74" s="1" t="s">
        <v>144</v>
      </c>
      <c r="N74" s="1" t="s">
        <v>34</v>
      </c>
      <c r="O74" s="1" t="s">
        <v>144</v>
      </c>
      <c r="P74" s="1" t="s">
        <v>145</v>
      </c>
      <c r="Q74" s="1" t="s">
        <v>146</v>
      </c>
      <c r="R74" s="1">
        <v>232</v>
      </c>
      <c r="S74" s="1">
        <f t="shared" si="4"/>
        <v>1</v>
      </c>
      <c r="T74" s="1" t="s">
        <v>173</v>
      </c>
      <c r="U74" s="1" t="s">
        <v>174</v>
      </c>
      <c r="AA74" s="1">
        <v>1</v>
      </c>
      <c r="AB74" s="1">
        <v>1</v>
      </c>
      <c r="AC74" s="1">
        <v>0</v>
      </c>
      <c r="AD74" s="1">
        <v>0</v>
      </c>
      <c r="AE74" s="1">
        <v>1</v>
      </c>
      <c r="AF74" s="1">
        <v>0</v>
      </c>
      <c r="AG74" s="1">
        <v>1</v>
      </c>
      <c r="AH74" s="1">
        <v>1</v>
      </c>
      <c r="AI74" s="1">
        <f t="shared" si="5"/>
        <v>1</v>
      </c>
      <c r="AJ74" s="1">
        <v>0</v>
      </c>
      <c r="AK74" s="1">
        <f t="shared" si="6"/>
        <v>1</v>
      </c>
      <c r="AL74" s="1">
        <v>1</v>
      </c>
    </row>
    <row r="75" spans="1:38" x14ac:dyDescent="0.3">
      <c r="A75" s="1">
        <v>2012</v>
      </c>
      <c r="B75" s="1">
        <v>74</v>
      </c>
      <c r="C75" s="1">
        <v>1</v>
      </c>
      <c r="D75" s="1" t="s">
        <v>61</v>
      </c>
      <c r="E75" s="1" t="s">
        <v>834</v>
      </c>
      <c r="F75" s="1" t="s">
        <v>688</v>
      </c>
      <c r="G75" s="1" t="s">
        <v>171</v>
      </c>
      <c r="H75" s="1" t="s">
        <v>172</v>
      </c>
      <c r="I75" s="1" t="s">
        <v>44</v>
      </c>
      <c r="J75" s="1" t="s">
        <v>45</v>
      </c>
      <c r="K75" s="1">
        <v>13</v>
      </c>
      <c r="L75" s="1">
        <v>17</v>
      </c>
      <c r="M75" s="1" t="s">
        <v>33</v>
      </c>
      <c r="N75" s="1" t="s">
        <v>34</v>
      </c>
      <c r="O75" s="1" t="s">
        <v>33</v>
      </c>
      <c r="P75" s="1" t="s">
        <v>32</v>
      </c>
      <c r="Q75" s="1" t="s">
        <v>201</v>
      </c>
      <c r="R75" s="1">
        <v>3</v>
      </c>
      <c r="S75" s="1">
        <f t="shared" si="4"/>
        <v>0</v>
      </c>
      <c r="T75" s="1" t="s">
        <v>173</v>
      </c>
      <c r="U75" s="1" t="s">
        <v>174</v>
      </c>
      <c r="AA75" s="1">
        <v>1</v>
      </c>
      <c r="AB75" s="1">
        <v>1</v>
      </c>
      <c r="AC75" s="1">
        <v>0</v>
      </c>
      <c r="AD75" s="1">
        <v>0</v>
      </c>
      <c r="AE75" s="1">
        <v>1</v>
      </c>
      <c r="AF75" s="1">
        <v>0</v>
      </c>
      <c r="AG75" s="1">
        <v>1</v>
      </c>
      <c r="AH75" s="1">
        <v>1</v>
      </c>
      <c r="AI75" s="1">
        <f t="shared" si="5"/>
        <v>1</v>
      </c>
      <c r="AJ75" s="1">
        <v>0</v>
      </c>
      <c r="AK75" s="1">
        <f t="shared" si="6"/>
        <v>1</v>
      </c>
      <c r="AL75" s="1">
        <v>1</v>
      </c>
    </row>
    <row r="76" spans="1:38" x14ac:dyDescent="0.3">
      <c r="A76" s="1">
        <v>2012</v>
      </c>
      <c r="B76" s="1">
        <v>75</v>
      </c>
      <c r="C76" s="1">
        <v>1</v>
      </c>
      <c r="D76" s="1" t="s">
        <v>30</v>
      </c>
      <c r="E76" s="1" t="s">
        <v>233</v>
      </c>
      <c r="F76" s="1" t="s">
        <v>968</v>
      </c>
      <c r="G76" s="1" t="s">
        <v>71</v>
      </c>
      <c r="H76" s="1" t="s">
        <v>72</v>
      </c>
      <c r="I76" s="1" t="s">
        <v>34</v>
      </c>
      <c r="J76" s="1" t="s">
        <v>45</v>
      </c>
      <c r="K76" s="1">
        <v>11</v>
      </c>
      <c r="L76" s="1">
        <v>15</v>
      </c>
      <c r="M76" s="1" t="s">
        <v>49</v>
      </c>
      <c r="O76" s="1" t="s">
        <v>72</v>
      </c>
      <c r="P76" s="1" t="s">
        <v>73</v>
      </c>
      <c r="Q76" s="1" t="s">
        <v>74</v>
      </c>
      <c r="R76" s="1">
        <v>221</v>
      </c>
      <c r="S76" s="1">
        <f t="shared" si="4"/>
        <v>1</v>
      </c>
      <c r="T76" s="1" t="s">
        <v>56</v>
      </c>
      <c r="U76" s="1" t="s">
        <v>50</v>
      </c>
      <c r="V76" s="1" t="s">
        <v>1016</v>
      </c>
      <c r="W76" s="1" t="s">
        <v>75</v>
      </c>
      <c r="AA76" s="1">
        <v>1</v>
      </c>
      <c r="AB76" s="1">
        <v>0</v>
      </c>
      <c r="AC76" s="1">
        <v>0</v>
      </c>
      <c r="AD76" s="1">
        <v>0</v>
      </c>
      <c r="AE76" s="1">
        <v>0</v>
      </c>
      <c r="AF76" s="1">
        <v>0</v>
      </c>
      <c r="AG76" s="1">
        <v>0</v>
      </c>
      <c r="AH76" s="1">
        <v>1</v>
      </c>
      <c r="AI76" s="1">
        <f t="shared" si="5"/>
        <v>1</v>
      </c>
      <c r="AJ76" s="1">
        <v>0</v>
      </c>
      <c r="AK76" s="1">
        <f t="shared" si="6"/>
        <v>1</v>
      </c>
      <c r="AL76" s="1">
        <v>1</v>
      </c>
    </row>
    <row r="77" spans="1:38" x14ac:dyDescent="0.3">
      <c r="A77" s="1">
        <v>2012</v>
      </c>
      <c r="B77" s="1">
        <v>76</v>
      </c>
      <c r="C77" s="1">
        <v>1</v>
      </c>
      <c r="D77" s="1" t="s">
        <v>30</v>
      </c>
      <c r="E77" s="1" t="s">
        <v>233</v>
      </c>
      <c r="F77" s="1" t="s">
        <v>842</v>
      </c>
      <c r="G77" s="1" t="s">
        <v>143</v>
      </c>
      <c r="H77" s="1" t="s">
        <v>144</v>
      </c>
      <c r="I77" s="1" t="s">
        <v>34</v>
      </c>
      <c r="J77" s="1" t="s">
        <v>45</v>
      </c>
      <c r="K77" s="1">
        <v>4</v>
      </c>
      <c r="L77" s="1">
        <v>8</v>
      </c>
      <c r="M77" s="1" t="s">
        <v>82</v>
      </c>
      <c r="N77" s="1" t="s">
        <v>44</v>
      </c>
      <c r="O77" s="1" t="s">
        <v>144</v>
      </c>
      <c r="P77" s="1" t="s">
        <v>145</v>
      </c>
      <c r="Q77" s="1" t="s">
        <v>146</v>
      </c>
      <c r="R77" s="1">
        <v>232</v>
      </c>
      <c r="S77" s="1">
        <f t="shared" si="4"/>
        <v>1</v>
      </c>
      <c r="T77" s="1" t="s">
        <v>56</v>
      </c>
      <c r="U77" s="1" t="s">
        <v>174</v>
      </c>
      <c r="AA77" s="1">
        <v>1</v>
      </c>
      <c r="AB77" s="1">
        <v>1</v>
      </c>
      <c r="AC77" s="1">
        <v>0</v>
      </c>
      <c r="AD77" s="1">
        <v>0</v>
      </c>
      <c r="AE77" s="1">
        <v>1</v>
      </c>
      <c r="AF77" s="1">
        <v>0</v>
      </c>
      <c r="AG77" s="1">
        <v>1</v>
      </c>
      <c r="AH77" s="1">
        <v>1</v>
      </c>
      <c r="AI77" s="1">
        <f t="shared" si="5"/>
        <v>1</v>
      </c>
      <c r="AJ77" s="1">
        <v>0</v>
      </c>
      <c r="AK77" s="1">
        <f t="shared" si="6"/>
        <v>1</v>
      </c>
      <c r="AL77" s="1">
        <v>1</v>
      </c>
    </row>
    <row r="78" spans="1:38" x14ac:dyDescent="0.3">
      <c r="A78" s="1">
        <v>2012</v>
      </c>
      <c r="B78" s="1">
        <v>77</v>
      </c>
      <c r="C78" s="1">
        <v>1</v>
      </c>
      <c r="D78" s="1" t="s">
        <v>30</v>
      </c>
      <c r="E78" s="1" t="s">
        <v>257</v>
      </c>
      <c r="F78" s="1" t="s">
        <v>566</v>
      </c>
      <c r="G78" s="1" t="s">
        <v>53</v>
      </c>
      <c r="H78" s="1" t="s">
        <v>54</v>
      </c>
      <c r="I78" s="1" t="s">
        <v>34</v>
      </c>
      <c r="J78" s="1" t="s">
        <v>45</v>
      </c>
      <c r="K78" s="1">
        <v>1</v>
      </c>
      <c r="L78" s="1">
        <v>5</v>
      </c>
      <c r="M78" s="1" t="s">
        <v>220</v>
      </c>
      <c r="N78" s="1" t="s">
        <v>34</v>
      </c>
      <c r="O78" s="1" t="s">
        <v>220</v>
      </c>
      <c r="P78" s="1" t="s">
        <v>219</v>
      </c>
      <c r="Q78" s="1" t="s">
        <v>258</v>
      </c>
      <c r="R78" s="1">
        <v>184</v>
      </c>
      <c r="S78" s="1">
        <f t="shared" si="4"/>
        <v>0</v>
      </c>
      <c r="T78" s="1" t="s">
        <v>173</v>
      </c>
      <c r="U78" s="1" t="s">
        <v>174</v>
      </c>
      <c r="AA78" s="1">
        <v>1</v>
      </c>
      <c r="AB78" s="1">
        <v>1</v>
      </c>
      <c r="AC78" s="1">
        <v>0</v>
      </c>
      <c r="AD78" s="1">
        <v>0</v>
      </c>
      <c r="AE78" s="1">
        <v>1</v>
      </c>
      <c r="AF78" s="1">
        <v>0</v>
      </c>
      <c r="AG78" s="1">
        <v>1</v>
      </c>
      <c r="AH78" s="1">
        <v>1</v>
      </c>
      <c r="AI78" s="1">
        <f t="shared" si="5"/>
        <v>1</v>
      </c>
      <c r="AJ78" s="1">
        <v>0</v>
      </c>
      <c r="AK78" s="1">
        <f t="shared" si="6"/>
        <v>1</v>
      </c>
      <c r="AL78" s="1">
        <v>1</v>
      </c>
    </row>
    <row r="79" spans="1:38" x14ac:dyDescent="0.3">
      <c r="A79" s="1">
        <v>2012</v>
      </c>
      <c r="B79" s="1">
        <v>78</v>
      </c>
      <c r="C79" s="1">
        <v>2</v>
      </c>
      <c r="D79" s="1" t="s">
        <v>30</v>
      </c>
      <c r="E79" s="1" t="s">
        <v>257</v>
      </c>
      <c r="F79" s="1" t="s">
        <v>566</v>
      </c>
      <c r="G79" s="1" t="s">
        <v>53</v>
      </c>
      <c r="H79" s="1" t="s">
        <v>54</v>
      </c>
      <c r="I79" s="1" t="s">
        <v>34</v>
      </c>
      <c r="J79" s="1" t="s">
        <v>45</v>
      </c>
      <c r="K79" s="1">
        <v>13</v>
      </c>
      <c r="L79" s="1">
        <v>17</v>
      </c>
      <c r="M79" s="1" t="s">
        <v>116</v>
      </c>
      <c r="N79" s="1" t="s">
        <v>34</v>
      </c>
      <c r="O79" s="1" t="s">
        <v>116</v>
      </c>
      <c r="P79" s="1" t="s">
        <v>115</v>
      </c>
      <c r="Q79" s="1" t="s">
        <v>118</v>
      </c>
      <c r="R79" s="1">
        <v>184</v>
      </c>
      <c r="S79" s="1">
        <f t="shared" si="4"/>
        <v>0</v>
      </c>
      <c r="T79" s="1" t="s">
        <v>173</v>
      </c>
      <c r="U79" s="1" t="s">
        <v>174</v>
      </c>
      <c r="AA79" s="1">
        <v>1</v>
      </c>
      <c r="AB79" s="1">
        <v>1</v>
      </c>
      <c r="AC79" s="1">
        <v>0</v>
      </c>
      <c r="AD79" s="1">
        <v>0</v>
      </c>
      <c r="AE79" s="1">
        <v>1</v>
      </c>
      <c r="AF79" s="1">
        <v>0</v>
      </c>
      <c r="AG79" s="1">
        <v>1</v>
      </c>
      <c r="AH79" s="1">
        <v>1</v>
      </c>
      <c r="AI79" s="1">
        <f t="shared" si="5"/>
        <v>1</v>
      </c>
      <c r="AJ79" s="1">
        <v>0</v>
      </c>
      <c r="AK79" s="1">
        <f t="shared" si="6"/>
        <v>1</v>
      </c>
      <c r="AL79" s="1">
        <v>1</v>
      </c>
    </row>
    <row r="80" spans="1:38" x14ac:dyDescent="0.3">
      <c r="A80" s="1">
        <v>2012</v>
      </c>
      <c r="B80" s="1">
        <v>79</v>
      </c>
      <c r="C80" s="1">
        <v>1</v>
      </c>
      <c r="D80" s="1" t="s">
        <v>61</v>
      </c>
      <c r="E80" s="1" t="s">
        <v>534</v>
      </c>
      <c r="F80" s="1" t="s">
        <v>921</v>
      </c>
      <c r="G80" s="1" t="s">
        <v>154</v>
      </c>
      <c r="H80" s="1" t="s">
        <v>155</v>
      </c>
      <c r="I80" s="1" t="s">
        <v>34</v>
      </c>
      <c r="J80" s="1" t="s">
        <v>45</v>
      </c>
      <c r="K80" s="1">
        <v>16</v>
      </c>
      <c r="L80" s="1">
        <v>20</v>
      </c>
      <c r="M80" s="1" t="s">
        <v>193</v>
      </c>
      <c r="N80" s="1" t="s">
        <v>44</v>
      </c>
      <c r="O80" s="1" t="s">
        <v>155</v>
      </c>
      <c r="P80" s="1" t="s">
        <v>154</v>
      </c>
      <c r="Q80" s="1" t="s">
        <v>156</v>
      </c>
      <c r="R80" s="1">
        <v>3</v>
      </c>
      <c r="S80" s="1">
        <f t="shared" si="4"/>
        <v>0</v>
      </c>
      <c r="T80" s="1" t="s">
        <v>56</v>
      </c>
      <c r="U80" s="1" t="s">
        <v>174</v>
      </c>
      <c r="AA80" s="1">
        <v>1</v>
      </c>
      <c r="AB80" s="1">
        <v>1</v>
      </c>
      <c r="AC80" s="1">
        <v>0</v>
      </c>
      <c r="AD80" s="1">
        <v>0</v>
      </c>
      <c r="AE80" s="1">
        <v>1</v>
      </c>
      <c r="AF80" s="1">
        <v>0</v>
      </c>
      <c r="AG80" s="1">
        <v>1</v>
      </c>
      <c r="AH80" s="1">
        <v>1</v>
      </c>
      <c r="AI80" s="1">
        <f t="shared" si="5"/>
        <v>1</v>
      </c>
      <c r="AJ80" s="1">
        <v>0</v>
      </c>
      <c r="AK80" s="1">
        <f t="shared" si="6"/>
        <v>1</v>
      </c>
      <c r="AL80" s="1">
        <v>1</v>
      </c>
    </row>
    <row r="81" spans="1:38" x14ac:dyDescent="0.3">
      <c r="A81" s="1">
        <v>2012</v>
      </c>
      <c r="B81" s="1">
        <v>80</v>
      </c>
      <c r="C81" s="1">
        <v>1</v>
      </c>
      <c r="D81" s="1" t="s">
        <v>61</v>
      </c>
      <c r="E81" s="1" t="s">
        <v>405</v>
      </c>
      <c r="F81" s="1" t="s">
        <v>829</v>
      </c>
      <c r="G81" s="1" t="s">
        <v>248</v>
      </c>
      <c r="H81" s="1" t="s">
        <v>212</v>
      </c>
      <c r="I81" s="1" t="s">
        <v>44</v>
      </c>
      <c r="J81" s="1" t="s">
        <v>45</v>
      </c>
      <c r="K81" s="1">
        <v>8</v>
      </c>
      <c r="L81" s="1">
        <v>12</v>
      </c>
      <c r="M81" s="1" t="s">
        <v>68</v>
      </c>
      <c r="N81" s="1" t="s">
        <v>34</v>
      </c>
      <c r="O81" s="1" t="s">
        <v>68</v>
      </c>
      <c r="P81" s="1" t="s">
        <v>69</v>
      </c>
      <c r="Q81" s="1" t="s">
        <v>70</v>
      </c>
      <c r="R81" s="1">
        <v>326</v>
      </c>
      <c r="S81" s="1">
        <f t="shared" si="4"/>
        <v>1</v>
      </c>
      <c r="T81" s="1" t="s">
        <v>173</v>
      </c>
      <c r="U81" s="1" t="s">
        <v>174</v>
      </c>
      <c r="AA81" s="1">
        <v>1</v>
      </c>
      <c r="AB81" s="1">
        <v>1</v>
      </c>
      <c r="AC81" s="1">
        <v>0</v>
      </c>
      <c r="AD81" s="1">
        <v>0</v>
      </c>
      <c r="AE81" s="1">
        <v>1</v>
      </c>
      <c r="AF81" s="1">
        <v>0</v>
      </c>
      <c r="AG81" s="1">
        <v>1</v>
      </c>
      <c r="AH81" s="1">
        <v>1</v>
      </c>
      <c r="AI81" s="1">
        <f t="shared" si="5"/>
        <v>1</v>
      </c>
      <c r="AJ81" s="1">
        <v>0</v>
      </c>
      <c r="AK81" s="1">
        <f t="shared" si="6"/>
        <v>1</v>
      </c>
      <c r="AL81" s="1">
        <v>1</v>
      </c>
    </row>
    <row r="82" spans="1:38" x14ac:dyDescent="0.3">
      <c r="A82" s="1">
        <v>2012</v>
      </c>
      <c r="B82" s="1">
        <v>81</v>
      </c>
      <c r="C82" s="1">
        <v>1</v>
      </c>
      <c r="D82" s="1" t="s">
        <v>30</v>
      </c>
      <c r="E82" s="1" t="s">
        <v>223</v>
      </c>
      <c r="F82" s="1" t="s">
        <v>880</v>
      </c>
      <c r="G82" s="1" t="s">
        <v>47</v>
      </c>
      <c r="H82" s="1" t="s">
        <v>48</v>
      </c>
      <c r="I82" s="1" t="s">
        <v>34</v>
      </c>
      <c r="J82" s="1" t="s">
        <v>45</v>
      </c>
      <c r="K82" s="1">
        <v>13</v>
      </c>
      <c r="L82" s="1">
        <v>17</v>
      </c>
      <c r="M82" s="1" t="s">
        <v>138</v>
      </c>
      <c r="N82" s="1" t="s">
        <v>44</v>
      </c>
      <c r="O82" s="1" t="s">
        <v>138</v>
      </c>
      <c r="P82" s="1" t="s">
        <v>137</v>
      </c>
      <c r="Q82" s="1" t="s">
        <v>139</v>
      </c>
      <c r="R82" s="1">
        <v>16</v>
      </c>
      <c r="S82" s="1">
        <f t="shared" si="4"/>
        <v>0</v>
      </c>
      <c r="T82" s="1" t="s">
        <v>173</v>
      </c>
      <c r="U82" s="1" t="s">
        <v>174</v>
      </c>
      <c r="AA82" s="1">
        <v>1</v>
      </c>
      <c r="AB82" s="1">
        <v>1</v>
      </c>
      <c r="AC82" s="1">
        <v>0</v>
      </c>
      <c r="AD82" s="1">
        <v>0</v>
      </c>
      <c r="AE82" s="1">
        <v>1</v>
      </c>
      <c r="AF82" s="1">
        <v>0</v>
      </c>
      <c r="AG82" s="1">
        <v>1</v>
      </c>
      <c r="AH82" s="1">
        <v>1</v>
      </c>
      <c r="AI82" s="1">
        <f t="shared" si="5"/>
        <v>1</v>
      </c>
      <c r="AJ82" s="1">
        <v>0</v>
      </c>
      <c r="AK82" s="1">
        <f t="shared" si="6"/>
        <v>1</v>
      </c>
      <c r="AL82" s="1">
        <v>1</v>
      </c>
    </row>
    <row r="83" spans="1:38" x14ac:dyDescent="0.3">
      <c r="A83" s="1">
        <v>2012</v>
      </c>
      <c r="B83" s="1">
        <v>82</v>
      </c>
      <c r="C83" s="1">
        <v>1</v>
      </c>
      <c r="D83" s="1" t="s">
        <v>61</v>
      </c>
      <c r="E83" s="1" t="s">
        <v>357</v>
      </c>
      <c r="F83" s="1" t="s">
        <v>809</v>
      </c>
      <c r="G83" s="1" t="s">
        <v>115</v>
      </c>
      <c r="H83" s="1" t="s">
        <v>116</v>
      </c>
      <c r="I83" s="1" t="s">
        <v>34</v>
      </c>
      <c r="J83" s="1" t="s">
        <v>45</v>
      </c>
      <c r="K83" s="1">
        <v>6</v>
      </c>
      <c r="L83" s="1">
        <v>10</v>
      </c>
      <c r="M83" s="1" t="s">
        <v>155</v>
      </c>
      <c r="N83" s="1" t="s">
        <v>34</v>
      </c>
      <c r="O83" s="1" t="s">
        <v>155</v>
      </c>
      <c r="P83" s="1" t="s">
        <v>154</v>
      </c>
      <c r="Q83" s="1" t="s">
        <v>156</v>
      </c>
      <c r="R83" s="1">
        <v>3</v>
      </c>
      <c r="S83" s="1">
        <f t="shared" si="4"/>
        <v>0</v>
      </c>
      <c r="T83" s="1" t="s">
        <v>173</v>
      </c>
      <c r="U83" s="1" t="s">
        <v>174</v>
      </c>
      <c r="AA83" s="1">
        <v>1</v>
      </c>
      <c r="AB83" s="1">
        <v>1</v>
      </c>
      <c r="AC83" s="1">
        <v>0</v>
      </c>
      <c r="AD83" s="1">
        <v>0</v>
      </c>
      <c r="AE83" s="1">
        <v>1</v>
      </c>
      <c r="AF83" s="1">
        <v>0</v>
      </c>
      <c r="AG83" s="1">
        <v>1</v>
      </c>
      <c r="AH83" s="1">
        <v>1</v>
      </c>
      <c r="AI83" s="1">
        <f t="shared" si="5"/>
        <v>1</v>
      </c>
      <c r="AJ83" s="1">
        <v>0</v>
      </c>
      <c r="AK83" s="1">
        <f t="shared" si="6"/>
        <v>1</v>
      </c>
      <c r="AL83" s="1">
        <v>1</v>
      </c>
    </row>
    <row r="84" spans="1:38" x14ac:dyDescent="0.3">
      <c r="A84" s="1">
        <v>2012</v>
      </c>
      <c r="B84" s="1">
        <v>83</v>
      </c>
      <c r="C84" s="1">
        <v>1</v>
      </c>
      <c r="D84" s="1" t="s">
        <v>30</v>
      </c>
      <c r="E84" s="1" t="s">
        <v>406</v>
      </c>
      <c r="F84" s="1" t="s">
        <v>729</v>
      </c>
      <c r="G84" s="1" t="s">
        <v>71</v>
      </c>
      <c r="H84" s="1" t="s">
        <v>72</v>
      </c>
      <c r="I84" s="1" t="s">
        <v>34</v>
      </c>
      <c r="J84" s="1" t="s">
        <v>45</v>
      </c>
      <c r="K84" s="1">
        <v>8</v>
      </c>
      <c r="L84" s="1">
        <v>12</v>
      </c>
      <c r="M84" s="1" t="s">
        <v>220</v>
      </c>
      <c r="N84" s="1" t="s">
        <v>34</v>
      </c>
      <c r="O84" s="1" t="s">
        <v>220</v>
      </c>
      <c r="P84" s="1" t="s">
        <v>219</v>
      </c>
      <c r="Q84" s="1" t="s">
        <v>258</v>
      </c>
      <c r="R84" s="1">
        <v>184</v>
      </c>
      <c r="S84" s="1">
        <f t="shared" si="4"/>
        <v>0</v>
      </c>
      <c r="T84" s="1" t="s">
        <v>173</v>
      </c>
      <c r="U84" s="1" t="s">
        <v>174</v>
      </c>
      <c r="AA84" s="1">
        <v>1</v>
      </c>
      <c r="AB84" s="1">
        <v>1</v>
      </c>
      <c r="AC84" s="1">
        <v>0</v>
      </c>
      <c r="AD84" s="1">
        <v>0</v>
      </c>
      <c r="AE84" s="1">
        <v>1</v>
      </c>
      <c r="AF84" s="1">
        <v>0</v>
      </c>
      <c r="AG84" s="1">
        <v>1</v>
      </c>
      <c r="AH84" s="1">
        <v>1</v>
      </c>
      <c r="AI84" s="1">
        <f t="shared" si="5"/>
        <v>1</v>
      </c>
      <c r="AJ84" s="1">
        <v>0</v>
      </c>
      <c r="AK84" s="1">
        <f t="shared" si="6"/>
        <v>1</v>
      </c>
      <c r="AL84" s="1">
        <v>1</v>
      </c>
    </row>
    <row r="85" spans="1:38" x14ac:dyDescent="0.3">
      <c r="A85" s="1">
        <v>2012</v>
      </c>
      <c r="B85" s="1">
        <v>84</v>
      </c>
      <c r="C85" s="1">
        <v>1</v>
      </c>
      <c r="D85" s="1" t="s">
        <v>61</v>
      </c>
      <c r="E85" s="1" t="s">
        <v>426</v>
      </c>
      <c r="F85" s="1" t="s">
        <v>870</v>
      </c>
      <c r="G85" s="1" t="s">
        <v>89</v>
      </c>
      <c r="H85" s="1" t="s">
        <v>90</v>
      </c>
      <c r="I85" s="1" t="s">
        <v>44</v>
      </c>
      <c r="J85" s="1" t="s">
        <v>45</v>
      </c>
      <c r="K85" s="1">
        <v>15</v>
      </c>
      <c r="L85" s="1">
        <v>19</v>
      </c>
      <c r="M85" s="1" t="s">
        <v>220</v>
      </c>
      <c r="N85" s="1" t="s">
        <v>34</v>
      </c>
      <c r="O85" s="1" t="s">
        <v>220</v>
      </c>
      <c r="P85" s="1" t="s">
        <v>219</v>
      </c>
      <c r="Q85" s="1" t="s">
        <v>258</v>
      </c>
      <c r="R85" s="1">
        <v>184</v>
      </c>
      <c r="S85" s="1">
        <f t="shared" si="4"/>
        <v>0</v>
      </c>
      <c r="T85" s="1" t="s">
        <v>173</v>
      </c>
      <c r="U85" s="1" t="s">
        <v>174</v>
      </c>
      <c r="AA85" s="1">
        <v>1</v>
      </c>
      <c r="AB85" s="1">
        <v>1</v>
      </c>
      <c r="AC85" s="1">
        <v>0</v>
      </c>
      <c r="AD85" s="1">
        <v>0</v>
      </c>
      <c r="AE85" s="1">
        <v>1</v>
      </c>
      <c r="AF85" s="1">
        <v>0</v>
      </c>
      <c r="AG85" s="1">
        <v>1</v>
      </c>
      <c r="AH85" s="1">
        <v>1</v>
      </c>
      <c r="AI85" s="1">
        <f t="shared" si="5"/>
        <v>1</v>
      </c>
      <c r="AJ85" s="1">
        <v>0</v>
      </c>
      <c r="AK85" s="1">
        <f t="shared" si="6"/>
        <v>1</v>
      </c>
      <c r="AL85" s="1">
        <v>1</v>
      </c>
    </row>
    <row r="86" spans="1:38" x14ac:dyDescent="0.3">
      <c r="A86" s="1">
        <v>2012</v>
      </c>
      <c r="B86" s="1">
        <v>85</v>
      </c>
      <c r="C86" s="1">
        <v>1</v>
      </c>
      <c r="D86" s="1" t="s">
        <v>61</v>
      </c>
      <c r="E86" s="1" t="s">
        <v>590</v>
      </c>
      <c r="F86" s="1" t="s">
        <v>969</v>
      </c>
      <c r="G86" s="1" t="s">
        <v>98</v>
      </c>
      <c r="H86" s="1" t="s">
        <v>99</v>
      </c>
      <c r="I86" s="1" t="s">
        <v>44</v>
      </c>
      <c r="J86" s="1" t="s">
        <v>45</v>
      </c>
      <c r="K86" s="1">
        <v>16</v>
      </c>
      <c r="L86" s="1">
        <v>20</v>
      </c>
      <c r="M86" s="1" t="s">
        <v>138</v>
      </c>
      <c r="N86" s="1" t="s">
        <v>44</v>
      </c>
      <c r="O86" s="1" t="s">
        <v>99</v>
      </c>
      <c r="P86" s="1" t="s">
        <v>209</v>
      </c>
      <c r="Q86" s="1" t="s">
        <v>210</v>
      </c>
      <c r="R86" s="1">
        <v>2</v>
      </c>
      <c r="S86" s="1">
        <f t="shared" si="4"/>
        <v>0</v>
      </c>
      <c r="T86" s="1" t="s">
        <v>56</v>
      </c>
      <c r="U86" s="1" t="s">
        <v>174</v>
      </c>
      <c r="AA86" s="1">
        <v>1</v>
      </c>
      <c r="AB86" s="1">
        <v>1</v>
      </c>
      <c r="AC86" s="1">
        <v>0</v>
      </c>
      <c r="AD86" s="1">
        <v>0</v>
      </c>
      <c r="AE86" s="1">
        <v>1</v>
      </c>
      <c r="AF86" s="1">
        <v>0</v>
      </c>
      <c r="AG86" s="1">
        <v>1</v>
      </c>
      <c r="AH86" s="1">
        <v>1</v>
      </c>
      <c r="AI86" s="1">
        <f t="shared" si="5"/>
        <v>1</v>
      </c>
      <c r="AJ86" s="1">
        <v>0</v>
      </c>
      <c r="AK86" s="1">
        <f t="shared" si="6"/>
        <v>1</v>
      </c>
      <c r="AL86" s="1">
        <v>1</v>
      </c>
    </row>
    <row r="87" spans="1:38" x14ac:dyDescent="0.3">
      <c r="A87" s="1">
        <v>2012</v>
      </c>
      <c r="B87" s="1">
        <v>86</v>
      </c>
      <c r="C87" s="1">
        <v>1</v>
      </c>
      <c r="D87" s="1" t="s">
        <v>30</v>
      </c>
      <c r="E87" s="1" t="s">
        <v>468</v>
      </c>
      <c r="F87" s="1" t="s">
        <v>868</v>
      </c>
      <c r="G87" s="1" t="s">
        <v>127</v>
      </c>
      <c r="H87" s="1" t="s">
        <v>128</v>
      </c>
      <c r="I87" s="1" t="s">
        <v>44</v>
      </c>
      <c r="J87" s="1" t="s">
        <v>45</v>
      </c>
      <c r="K87" s="1">
        <v>15</v>
      </c>
      <c r="L87" s="1">
        <v>19</v>
      </c>
      <c r="M87" s="1" t="s">
        <v>193</v>
      </c>
      <c r="N87" s="1" t="s">
        <v>44</v>
      </c>
      <c r="O87" s="1" t="s">
        <v>128</v>
      </c>
      <c r="P87" s="1" t="s">
        <v>127</v>
      </c>
      <c r="Q87" s="1" t="s">
        <v>129</v>
      </c>
      <c r="R87" s="1">
        <v>177</v>
      </c>
      <c r="S87" s="1">
        <f t="shared" si="4"/>
        <v>0</v>
      </c>
      <c r="T87" s="1" t="s">
        <v>56</v>
      </c>
      <c r="U87" s="1" t="s">
        <v>174</v>
      </c>
      <c r="AA87" s="1">
        <v>1</v>
      </c>
      <c r="AB87" s="1">
        <v>1</v>
      </c>
      <c r="AC87" s="1">
        <v>0</v>
      </c>
      <c r="AD87" s="1">
        <v>0</v>
      </c>
      <c r="AE87" s="1">
        <v>1</v>
      </c>
      <c r="AF87" s="1">
        <v>0</v>
      </c>
      <c r="AG87" s="1">
        <v>1</v>
      </c>
      <c r="AH87" s="1">
        <v>1</v>
      </c>
      <c r="AI87" s="1">
        <f t="shared" si="5"/>
        <v>1</v>
      </c>
      <c r="AJ87" s="1">
        <v>0</v>
      </c>
      <c r="AK87" s="1">
        <f t="shared" si="6"/>
        <v>1</v>
      </c>
      <c r="AL87" s="1">
        <v>1</v>
      </c>
    </row>
    <row r="88" spans="1:38" x14ac:dyDescent="0.3">
      <c r="A88" s="1">
        <v>2012</v>
      </c>
      <c r="B88" s="1">
        <v>87</v>
      </c>
      <c r="C88" s="1">
        <v>1</v>
      </c>
      <c r="D88" s="1" t="s">
        <v>30</v>
      </c>
      <c r="E88" s="1" t="s">
        <v>105</v>
      </c>
      <c r="F88" s="1" t="s">
        <v>711</v>
      </c>
      <c r="G88" s="1" t="s">
        <v>53</v>
      </c>
      <c r="H88" s="1" t="s">
        <v>54</v>
      </c>
      <c r="I88" s="1" t="s">
        <v>34</v>
      </c>
      <c r="J88" s="1" t="s">
        <v>45</v>
      </c>
      <c r="K88" s="1">
        <v>9</v>
      </c>
      <c r="L88" s="1">
        <v>13</v>
      </c>
      <c r="M88" s="1" t="s">
        <v>49</v>
      </c>
      <c r="O88" s="1" t="s">
        <v>37</v>
      </c>
      <c r="P88" s="1" t="s">
        <v>37</v>
      </c>
      <c r="Q88" s="1" t="s">
        <v>37</v>
      </c>
      <c r="R88" s="1" t="s">
        <v>37</v>
      </c>
      <c r="S88" s="1" t="s">
        <v>38</v>
      </c>
      <c r="T88" s="1" t="s">
        <v>38</v>
      </c>
      <c r="U88" s="1" t="s">
        <v>38</v>
      </c>
      <c r="V88" s="1" t="s">
        <v>106</v>
      </c>
      <c r="AA88" s="1">
        <v>1</v>
      </c>
      <c r="AB88" s="1">
        <v>0</v>
      </c>
      <c r="AC88" s="1">
        <v>0</v>
      </c>
      <c r="AD88" s="1">
        <v>0</v>
      </c>
      <c r="AE88" s="1">
        <v>0</v>
      </c>
      <c r="AF88" s="1">
        <v>0</v>
      </c>
      <c r="AG88" s="1">
        <v>0</v>
      </c>
      <c r="AH88" s="1">
        <v>1</v>
      </c>
      <c r="AI88" s="1">
        <f t="shared" si="5"/>
        <v>1</v>
      </c>
      <c r="AJ88" s="1">
        <v>0</v>
      </c>
      <c r="AK88" s="1">
        <f t="shared" si="6"/>
        <v>1</v>
      </c>
      <c r="AL88" s="1">
        <v>0</v>
      </c>
    </row>
    <row r="89" spans="1:38" x14ac:dyDescent="0.3">
      <c r="A89" s="1">
        <v>2012</v>
      </c>
      <c r="B89" s="1">
        <v>88</v>
      </c>
      <c r="C89" s="1">
        <v>1</v>
      </c>
      <c r="D89" s="1" t="s">
        <v>61</v>
      </c>
      <c r="E89" s="1" t="s">
        <v>557</v>
      </c>
      <c r="F89" s="1" t="s">
        <v>927</v>
      </c>
      <c r="G89" s="1" t="s">
        <v>183</v>
      </c>
      <c r="H89" s="1" t="s">
        <v>184</v>
      </c>
      <c r="I89" s="1" t="s">
        <v>44</v>
      </c>
      <c r="J89" s="1" t="s">
        <v>45</v>
      </c>
      <c r="K89" s="1">
        <v>14</v>
      </c>
      <c r="L89" s="1">
        <v>18</v>
      </c>
      <c r="M89" s="1" t="s">
        <v>48</v>
      </c>
      <c r="N89" s="1" t="s">
        <v>34</v>
      </c>
      <c r="O89" s="1" t="s">
        <v>48</v>
      </c>
      <c r="P89" s="1" t="s">
        <v>47</v>
      </c>
      <c r="Q89" s="1" t="s">
        <v>120</v>
      </c>
      <c r="R89" s="1">
        <v>153</v>
      </c>
      <c r="S89" s="1">
        <f t="shared" ref="S89:S98" si="7">IF(R89&lt;196.3,0,1)</f>
        <v>0</v>
      </c>
      <c r="T89" s="1" t="s">
        <v>173</v>
      </c>
      <c r="U89" s="1" t="s">
        <v>174</v>
      </c>
      <c r="AA89" s="1">
        <v>1</v>
      </c>
      <c r="AB89" s="1">
        <v>1</v>
      </c>
      <c r="AC89" s="1">
        <v>0</v>
      </c>
      <c r="AD89" s="1">
        <v>0</v>
      </c>
      <c r="AE89" s="1">
        <v>1</v>
      </c>
      <c r="AF89" s="1">
        <v>0</v>
      </c>
      <c r="AG89" s="1">
        <v>1</v>
      </c>
      <c r="AH89" s="1">
        <v>1</v>
      </c>
      <c r="AI89" s="1">
        <f t="shared" si="5"/>
        <v>1</v>
      </c>
      <c r="AJ89" s="1">
        <v>0</v>
      </c>
      <c r="AK89" s="1">
        <f t="shared" si="6"/>
        <v>1</v>
      </c>
      <c r="AL89" s="1">
        <v>1</v>
      </c>
    </row>
    <row r="90" spans="1:38" x14ac:dyDescent="0.3">
      <c r="A90" s="1">
        <v>2012</v>
      </c>
      <c r="B90" s="1">
        <v>89</v>
      </c>
      <c r="C90" s="1">
        <v>1</v>
      </c>
      <c r="D90" s="1" t="s">
        <v>61</v>
      </c>
      <c r="E90" s="1" t="s">
        <v>470</v>
      </c>
      <c r="F90" s="1" t="s">
        <v>970</v>
      </c>
      <c r="G90" s="1" t="s">
        <v>77</v>
      </c>
      <c r="H90" s="1" t="s">
        <v>78</v>
      </c>
      <c r="I90" s="1" t="s">
        <v>44</v>
      </c>
      <c r="J90" s="1" t="s">
        <v>45</v>
      </c>
      <c r="K90" s="1">
        <v>11</v>
      </c>
      <c r="L90" s="1">
        <v>15</v>
      </c>
      <c r="M90" s="1" t="s">
        <v>132</v>
      </c>
      <c r="N90" s="1" t="s">
        <v>44</v>
      </c>
      <c r="O90" s="1" t="s">
        <v>132</v>
      </c>
      <c r="P90" s="1" t="s">
        <v>131</v>
      </c>
      <c r="Q90" s="1" t="s">
        <v>133</v>
      </c>
      <c r="R90" s="1">
        <v>0</v>
      </c>
      <c r="S90" s="1">
        <f t="shared" si="7"/>
        <v>0</v>
      </c>
      <c r="T90" s="1" t="s">
        <v>173</v>
      </c>
      <c r="U90" s="1" t="s">
        <v>174</v>
      </c>
      <c r="AA90" s="1">
        <v>1</v>
      </c>
      <c r="AB90" s="1">
        <v>1</v>
      </c>
      <c r="AC90" s="1">
        <v>0</v>
      </c>
      <c r="AD90" s="1">
        <v>0</v>
      </c>
      <c r="AE90" s="1">
        <v>1</v>
      </c>
      <c r="AF90" s="1">
        <v>0</v>
      </c>
      <c r="AG90" s="1">
        <v>1</v>
      </c>
      <c r="AH90" s="1">
        <v>1</v>
      </c>
      <c r="AI90" s="1">
        <f t="shared" si="5"/>
        <v>1</v>
      </c>
      <c r="AJ90" s="1">
        <v>0</v>
      </c>
      <c r="AK90" s="1">
        <f t="shared" si="6"/>
        <v>1</v>
      </c>
      <c r="AL90" s="1">
        <v>1</v>
      </c>
    </row>
    <row r="91" spans="1:38" x14ac:dyDescent="0.3">
      <c r="A91" s="1">
        <v>2012</v>
      </c>
      <c r="B91" s="1">
        <v>90</v>
      </c>
      <c r="C91" s="1">
        <v>1</v>
      </c>
      <c r="D91" s="1" t="s">
        <v>61</v>
      </c>
      <c r="E91" s="1" t="s">
        <v>262</v>
      </c>
      <c r="F91" s="1" t="s">
        <v>971</v>
      </c>
      <c r="G91" s="1" t="s">
        <v>89</v>
      </c>
      <c r="H91" s="1" t="s">
        <v>90</v>
      </c>
      <c r="I91" s="1" t="s">
        <v>44</v>
      </c>
      <c r="J91" s="1" t="s">
        <v>45</v>
      </c>
      <c r="K91" s="1">
        <v>1</v>
      </c>
      <c r="L91" s="1">
        <v>5</v>
      </c>
      <c r="M91" s="1" t="s">
        <v>212</v>
      </c>
      <c r="N91" s="1" t="s">
        <v>44</v>
      </c>
      <c r="O91" s="1" t="s">
        <v>90</v>
      </c>
      <c r="P91" s="1" t="s">
        <v>89</v>
      </c>
      <c r="Q91" s="1" t="s">
        <v>232</v>
      </c>
      <c r="R91" s="1">
        <v>192</v>
      </c>
      <c r="S91" s="1">
        <f t="shared" si="7"/>
        <v>0</v>
      </c>
      <c r="T91" s="1" t="s">
        <v>56</v>
      </c>
      <c r="U91" s="1" t="s">
        <v>174</v>
      </c>
      <c r="AA91" s="1">
        <v>1</v>
      </c>
      <c r="AB91" s="1">
        <v>1</v>
      </c>
      <c r="AC91" s="1">
        <v>0</v>
      </c>
      <c r="AD91" s="1">
        <v>0</v>
      </c>
      <c r="AE91" s="1">
        <v>1</v>
      </c>
      <c r="AF91" s="1">
        <v>0</v>
      </c>
      <c r="AG91" s="1">
        <v>1</v>
      </c>
      <c r="AH91" s="1">
        <v>1</v>
      </c>
      <c r="AI91" s="1">
        <f t="shared" si="5"/>
        <v>1</v>
      </c>
      <c r="AJ91" s="1">
        <v>0</v>
      </c>
      <c r="AK91" s="1">
        <f t="shared" si="6"/>
        <v>1</v>
      </c>
      <c r="AL91" s="1">
        <v>1</v>
      </c>
    </row>
    <row r="92" spans="1:38" x14ac:dyDescent="0.3">
      <c r="A92" s="1">
        <v>2012</v>
      </c>
      <c r="B92" s="1">
        <v>91</v>
      </c>
      <c r="C92" s="1">
        <v>1</v>
      </c>
      <c r="D92" s="1" t="s">
        <v>61</v>
      </c>
      <c r="E92" s="1" t="s">
        <v>503</v>
      </c>
      <c r="F92" s="1" t="s">
        <v>972</v>
      </c>
      <c r="G92" s="1" t="s">
        <v>248</v>
      </c>
      <c r="H92" s="1" t="s">
        <v>212</v>
      </c>
      <c r="I92" s="1" t="s">
        <v>44</v>
      </c>
      <c r="J92" s="1" t="s">
        <v>45</v>
      </c>
      <c r="K92" s="1">
        <v>12</v>
      </c>
      <c r="L92" s="1">
        <v>16</v>
      </c>
      <c r="M92" s="1" t="s">
        <v>78</v>
      </c>
      <c r="N92" s="1" t="s">
        <v>44</v>
      </c>
      <c r="O92" s="1" t="s">
        <v>78</v>
      </c>
      <c r="P92" s="1" t="s">
        <v>77</v>
      </c>
      <c r="Q92" s="1" t="s">
        <v>79</v>
      </c>
      <c r="R92" s="1">
        <v>1</v>
      </c>
      <c r="S92" s="1">
        <f t="shared" si="7"/>
        <v>0</v>
      </c>
      <c r="T92" s="1" t="s">
        <v>173</v>
      </c>
      <c r="U92" s="1" t="s">
        <v>174</v>
      </c>
      <c r="AA92" s="1">
        <v>1</v>
      </c>
      <c r="AB92" s="1">
        <v>1</v>
      </c>
      <c r="AC92" s="1">
        <v>0</v>
      </c>
      <c r="AD92" s="1">
        <v>0</v>
      </c>
      <c r="AE92" s="1">
        <v>1</v>
      </c>
      <c r="AF92" s="1">
        <v>0</v>
      </c>
      <c r="AG92" s="1">
        <v>1</v>
      </c>
      <c r="AH92" s="1">
        <v>1</v>
      </c>
      <c r="AI92" s="1">
        <f t="shared" si="5"/>
        <v>1</v>
      </c>
      <c r="AJ92" s="1">
        <v>0</v>
      </c>
      <c r="AK92" s="1">
        <f t="shared" si="6"/>
        <v>1</v>
      </c>
      <c r="AL92" s="1">
        <v>1</v>
      </c>
    </row>
    <row r="93" spans="1:38" x14ac:dyDescent="0.3">
      <c r="A93" s="1">
        <v>2012</v>
      </c>
      <c r="B93" s="1">
        <v>92</v>
      </c>
      <c r="C93" s="1">
        <v>1</v>
      </c>
      <c r="D93" s="1" t="s">
        <v>61</v>
      </c>
      <c r="E93" s="1" t="s">
        <v>504</v>
      </c>
      <c r="F93" s="1" t="s">
        <v>968</v>
      </c>
      <c r="G93" s="1" t="s">
        <v>86</v>
      </c>
      <c r="H93" s="1" t="s">
        <v>87</v>
      </c>
      <c r="I93" s="1" t="s">
        <v>44</v>
      </c>
      <c r="J93" s="1" t="s">
        <v>45</v>
      </c>
      <c r="K93" s="1">
        <v>12</v>
      </c>
      <c r="L93" s="1">
        <v>16</v>
      </c>
      <c r="M93" s="1" t="s">
        <v>251</v>
      </c>
      <c r="N93" s="1" t="s">
        <v>34</v>
      </c>
      <c r="O93" s="1" t="s">
        <v>251</v>
      </c>
      <c r="P93" s="1" t="s">
        <v>250</v>
      </c>
      <c r="Q93" s="1" t="s">
        <v>260</v>
      </c>
      <c r="R93" s="1">
        <v>2</v>
      </c>
      <c r="S93" s="1">
        <f t="shared" si="7"/>
        <v>0</v>
      </c>
      <c r="T93" s="1" t="s">
        <v>173</v>
      </c>
      <c r="U93" s="1" t="s">
        <v>174</v>
      </c>
      <c r="AA93" s="1">
        <v>1</v>
      </c>
      <c r="AB93" s="1">
        <v>1</v>
      </c>
      <c r="AC93" s="1">
        <v>0</v>
      </c>
      <c r="AD93" s="1">
        <v>0</v>
      </c>
      <c r="AE93" s="1">
        <v>1</v>
      </c>
      <c r="AF93" s="1">
        <v>0</v>
      </c>
      <c r="AG93" s="1">
        <v>1</v>
      </c>
      <c r="AH93" s="1">
        <v>1</v>
      </c>
      <c r="AI93" s="1">
        <f t="shared" si="5"/>
        <v>1</v>
      </c>
      <c r="AJ93" s="1">
        <v>0</v>
      </c>
      <c r="AK93" s="1">
        <f t="shared" si="6"/>
        <v>1</v>
      </c>
      <c r="AL93" s="1">
        <v>1</v>
      </c>
    </row>
    <row r="94" spans="1:38" x14ac:dyDescent="0.3">
      <c r="A94" s="1">
        <v>2012</v>
      </c>
      <c r="B94" s="1">
        <v>93</v>
      </c>
      <c r="C94" s="1">
        <v>1</v>
      </c>
      <c r="D94" s="1" t="s">
        <v>61</v>
      </c>
      <c r="E94" s="1" t="s">
        <v>274</v>
      </c>
      <c r="F94" s="1" t="s">
        <v>775</v>
      </c>
      <c r="G94" s="1" t="s">
        <v>131</v>
      </c>
      <c r="H94" s="1" t="s">
        <v>132</v>
      </c>
      <c r="I94" s="1" t="s">
        <v>44</v>
      </c>
      <c r="J94" s="1" t="s">
        <v>45</v>
      </c>
      <c r="K94" s="1">
        <v>2</v>
      </c>
      <c r="L94" s="1">
        <v>6</v>
      </c>
      <c r="M94" s="1" t="s">
        <v>83</v>
      </c>
      <c r="N94" s="1" t="s">
        <v>34</v>
      </c>
      <c r="O94" s="1" t="s">
        <v>83</v>
      </c>
      <c r="P94" s="1" t="s">
        <v>123</v>
      </c>
      <c r="Q94" s="1" t="s">
        <v>124</v>
      </c>
      <c r="R94" s="1">
        <v>3</v>
      </c>
      <c r="S94" s="1">
        <f t="shared" si="7"/>
        <v>0</v>
      </c>
      <c r="T94" s="1" t="s">
        <v>173</v>
      </c>
      <c r="U94" s="1" t="s">
        <v>174</v>
      </c>
      <c r="AA94" s="1">
        <v>1</v>
      </c>
      <c r="AB94" s="1">
        <v>1</v>
      </c>
      <c r="AC94" s="1">
        <v>0</v>
      </c>
      <c r="AD94" s="1">
        <v>0</v>
      </c>
      <c r="AE94" s="1">
        <v>1</v>
      </c>
      <c r="AF94" s="1">
        <v>0</v>
      </c>
      <c r="AG94" s="1">
        <v>1</v>
      </c>
      <c r="AH94" s="1">
        <v>1</v>
      </c>
      <c r="AI94" s="1">
        <f t="shared" si="5"/>
        <v>1</v>
      </c>
      <c r="AJ94" s="1">
        <v>0</v>
      </c>
      <c r="AK94" s="1">
        <f t="shared" si="6"/>
        <v>1</v>
      </c>
      <c r="AL94" s="1">
        <v>1</v>
      </c>
    </row>
    <row r="95" spans="1:38" x14ac:dyDescent="0.3">
      <c r="A95" s="1">
        <v>2012</v>
      </c>
      <c r="B95" s="1">
        <v>94</v>
      </c>
      <c r="C95" s="1">
        <v>1</v>
      </c>
      <c r="D95" s="1" t="s">
        <v>61</v>
      </c>
      <c r="E95" s="1" t="s">
        <v>450</v>
      </c>
      <c r="F95" s="1" t="s">
        <v>776</v>
      </c>
      <c r="G95" s="1" t="s">
        <v>219</v>
      </c>
      <c r="H95" s="1" t="s">
        <v>220</v>
      </c>
      <c r="I95" s="1" t="s">
        <v>34</v>
      </c>
      <c r="J95" s="1" t="s">
        <v>45</v>
      </c>
      <c r="K95" s="1">
        <v>10</v>
      </c>
      <c r="L95" s="1">
        <v>14</v>
      </c>
      <c r="M95" s="1" t="s">
        <v>95</v>
      </c>
      <c r="N95" s="1" t="s">
        <v>44</v>
      </c>
      <c r="O95" s="1" t="s">
        <v>220</v>
      </c>
      <c r="P95" s="1" t="s">
        <v>219</v>
      </c>
      <c r="Q95" s="1" t="s">
        <v>258</v>
      </c>
      <c r="R95" s="1">
        <v>184</v>
      </c>
      <c r="S95" s="1">
        <f t="shared" si="7"/>
        <v>0</v>
      </c>
      <c r="T95" s="1" t="s">
        <v>56</v>
      </c>
      <c r="U95" s="1" t="s">
        <v>174</v>
      </c>
      <c r="AA95" s="1">
        <v>1</v>
      </c>
      <c r="AB95" s="1">
        <v>1</v>
      </c>
      <c r="AC95" s="1">
        <v>0</v>
      </c>
      <c r="AD95" s="1">
        <v>0</v>
      </c>
      <c r="AE95" s="1">
        <v>1</v>
      </c>
      <c r="AF95" s="1">
        <v>0</v>
      </c>
      <c r="AG95" s="1">
        <v>1</v>
      </c>
      <c r="AH95" s="1">
        <v>1</v>
      </c>
      <c r="AI95" s="1">
        <f t="shared" si="5"/>
        <v>1</v>
      </c>
      <c r="AJ95" s="1">
        <v>0</v>
      </c>
      <c r="AK95" s="1">
        <f t="shared" si="6"/>
        <v>1</v>
      </c>
      <c r="AL95" s="1">
        <v>1</v>
      </c>
    </row>
    <row r="96" spans="1:38" x14ac:dyDescent="0.3">
      <c r="A96" s="1">
        <v>2012</v>
      </c>
      <c r="B96" s="1">
        <v>95</v>
      </c>
      <c r="C96" s="1">
        <v>1</v>
      </c>
      <c r="D96" s="1" t="s">
        <v>30</v>
      </c>
      <c r="E96" s="1" t="s">
        <v>505</v>
      </c>
      <c r="F96" s="1" t="s">
        <v>869</v>
      </c>
      <c r="G96" s="1" t="s">
        <v>42</v>
      </c>
      <c r="H96" s="1" t="s">
        <v>43</v>
      </c>
      <c r="I96" s="1" t="s">
        <v>44</v>
      </c>
      <c r="J96" s="1" t="s">
        <v>45</v>
      </c>
      <c r="K96" s="1">
        <v>12</v>
      </c>
      <c r="L96" s="1">
        <v>16</v>
      </c>
      <c r="M96" s="1" t="s">
        <v>162</v>
      </c>
      <c r="N96" s="1" t="s">
        <v>34</v>
      </c>
      <c r="O96" s="1" t="s">
        <v>43</v>
      </c>
      <c r="P96" s="1" t="s">
        <v>158</v>
      </c>
      <c r="Q96" s="1" t="s">
        <v>159</v>
      </c>
      <c r="R96" s="1">
        <v>257</v>
      </c>
      <c r="S96" s="1">
        <f t="shared" si="7"/>
        <v>1</v>
      </c>
      <c r="T96" s="1" t="s">
        <v>56</v>
      </c>
      <c r="U96" s="1" t="s">
        <v>174</v>
      </c>
      <c r="AA96" s="1">
        <v>1</v>
      </c>
      <c r="AB96" s="1">
        <v>1</v>
      </c>
      <c r="AC96" s="1">
        <v>0</v>
      </c>
      <c r="AD96" s="1">
        <v>0</v>
      </c>
      <c r="AE96" s="1">
        <v>1</v>
      </c>
      <c r="AF96" s="1">
        <v>0</v>
      </c>
      <c r="AG96" s="1">
        <v>1</v>
      </c>
      <c r="AH96" s="1">
        <v>1</v>
      </c>
      <c r="AI96" s="1">
        <f t="shared" si="5"/>
        <v>1</v>
      </c>
      <c r="AJ96" s="1">
        <v>0</v>
      </c>
      <c r="AK96" s="1">
        <f t="shared" si="6"/>
        <v>1</v>
      </c>
      <c r="AL96" s="1">
        <v>1</v>
      </c>
    </row>
    <row r="97" spans="1:38" x14ac:dyDescent="0.3">
      <c r="A97" s="1">
        <v>2012</v>
      </c>
      <c r="B97" s="1">
        <v>96</v>
      </c>
      <c r="C97" s="1">
        <v>1</v>
      </c>
      <c r="D97" s="1" t="s">
        <v>61</v>
      </c>
      <c r="E97" s="1" t="s">
        <v>471</v>
      </c>
      <c r="F97" s="1" t="s">
        <v>973</v>
      </c>
      <c r="G97" s="1" t="s">
        <v>154</v>
      </c>
      <c r="H97" s="1" t="s">
        <v>155</v>
      </c>
      <c r="I97" s="1" t="s">
        <v>34</v>
      </c>
      <c r="J97" s="1" t="s">
        <v>45</v>
      </c>
      <c r="K97" s="1">
        <v>11</v>
      </c>
      <c r="L97" s="1">
        <v>15</v>
      </c>
      <c r="M97" s="1" t="s">
        <v>193</v>
      </c>
      <c r="N97" s="1" t="s">
        <v>44</v>
      </c>
      <c r="O97" s="1" t="s">
        <v>193</v>
      </c>
      <c r="P97" s="1" t="s">
        <v>205</v>
      </c>
      <c r="Q97" s="1" t="s">
        <v>206</v>
      </c>
      <c r="R97" s="1">
        <v>60</v>
      </c>
      <c r="S97" s="1">
        <f t="shared" si="7"/>
        <v>0</v>
      </c>
      <c r="T97" s="1" t="s">
        <v>173</v>
      </c>
      <c r="U97" s="1" t="s">
        <v>174</v>
      </c>
      <c r="AA97" s="1">
        <v>1</v>
      </c>
      <c r="AB97" s="1">
        <v>1</v>
      </c>
      <c r="AC97" s="1">
        <v>0</v>
      </c>
      <c r="AD97" s="1">
        <v>0</v>
      </c>
      <c r="AE97" s="1">
        <v>1</v>
      </c>
      <c r="AF97" s="1">
        <v>0</v>
      </c>
      <c r="AG97" s="1">
        <v>1</v>
      </c>
      <c r="AH97" s="1">
        <v>1</v>
      </c>
      <c r="AI97" s="1">
        <f t="shared" si="5"/>
        <v>1</v>
      </c>
      <c r="AJ97" s="1">
        <v>0</v>
      </c>
      <c r="AK97" s="1">
        <f t="shared" si="6"/>
        <v>1</v>
      </c>
      <c r="AL97" s="1">
        <v>1</v>
      </c>
    </row>
    <row r="98" spans="1:38" x14ac:dyDescent="0.3">
      <c r="A98" s="1">
        <v>2012</v>
      </c>
      <c r="B98" s="1">
        <v>97</v>
      </c>
      <c r="C98" s="1">
        <v>1</v>
      </c>
      <c r="D98" s="1" t="s">
        <v>61</v>
      </c>
      <c r="E98" s="1" t="s">
        <v>472</v>
      </c>
      <c r="F98" s="1" t="s">
        <v>738</v>
      </c>
      <c r="G98" s="1" t="s">
        <v>250</v>
      </c>
      <c r="H98" s="1" t="s">
        <v>251</v>
      </c>
      <c r="I98" s="1" t="s">
        <v>34</v>
      </c>
      <c r="J98" s="1" t="s">
        <v>45</v>
      </c>
      <c r="K98" s="1">
        <v>11</v>
      </c>
      <c r="L98" s="1">
        <v>15</v>
      </c>
      <c r="M98" s="1" t="s">
        <v>95</v>
      </c>
      <c r="N98" s="1" t="s">
        <v>44</v>
      </c>
      <c r="O98" s="1" t="s">
        <v>95</v>
      </c>
      <c r="P98" s="1" t="s">
        <v>94</v>
      </c>
      <c r="Q98" s="1" t="s">
        <v>176</v>
      </c>
      <c r="R98" s="1">
        <v>15</v>
      </c>
      <c r="S98" s="1">
        <f t="shared" si="7"/>
        <v>0</v>
      </c>
      <c r="T98" s="1" t="s">
        <v>173</v>
      </c>
      <c r="U98" s="1" t="s">
        <v>174</v>
      </c>
      <c r="AA98" s="1">
        <v>1</v>
      </c>
      <c r="AB98" s="1">
        <v>1</v>
      </c>
      <c r="AC98" s="1">
        <v>0</v>
      </c>
      <c r="AD98" s="1">
        <v>0</v>
      </c>
      <c r="AE98" s="1">
        <v>1</v>
      </c>
      <c r="AF98" s="1">
        <v>0</v>
      </c>
      <c r="AG98" s="1">
        <v>1</v>
      </c>
      <c r="AH98" s="1">
        <v>1</v>
      </c>
      <c r="AI98" s="1">
        <f t="shared" si="5"/>
        <v>1</v>
      </c>
      <c r="AJ98" s="1">
        <v>0</v>
      </c>
      <c r="AK98" s="1">
        <f t="shared" si="6"/>
        <v>1</v>
      </c>
      <c r="AL98" s="1">
        <v>1</v>
      </c>
    </row>
    <row r="99" spans="1:38" x14ac:dyDescent="0.3">
      <c r="A99" s="1">
        <v>2012</v>
      </c>
      <c r="B99" s="1">
        <v>98</v>
      </c>
      <c r="C99" s="1">
        <v>1</v>
      </c>
      <c r="D99" s="1" t="s">
        <v>30</v>
      </c>
      <c r="E99" s="1" t="s">
        <v>107</v>
      </c>
      <c r="F99" s="1" t="s">
        <v>974</v>
      </c>
      <c r="G99" s="1" t="s">
        <v>108</v>
      </c>
      <c r="H99" s="1" t="s">
        <v>109</v>
      </c>
      <c r="I99" s="1" t="s">
        <v>44</v>
      </c>
      <c r="J99" s="1" t="s">
        <v>45</v>
      </c>
      <c r="K99" s="1">
        <v>13</v>
      </c>
      <c r="L99" s="1">
        <v>17</v>
      </c>
      <c r="M99" s="1" t="s">
        <v>49</v>
      </c>
      <c r="O99" s="1" t="s">
        <v>37</v>
      </c>
      <c r="P99" s="1" t="s">
        <v>37</v>
      </c>
      <c r="Q99" s="1" t="s">
        <v>37</v>
      </c>
      <c r="R99" s="1" t="s">
        <v>37</v>
      </c>
      <c r="S99" s="1" t="s">
        <v>38</v>
      </c>
      <c r="T99" s="1" t="s">
        <v>49</v>
      </c>
      <c r="U99" s="1" t="s">
        <v>38</v>
      </c>
      <c r="V99" s="1" t="s">
        <v>110</v>
      </c>
      <c r="W99" s="7" t="s">
        <v>111</v>
      </c>
      <c r="AA99" s="1">
        <v>1</v>
      </c>
      <c r="AB99" s="1">
        <v>0</v>
      </c>
      <c r="AC99" s="1">
        <v>0</v>
      </c>
      <c r="AD99" s="1">
        <v>0</v>
      </c>
      <c r="AE99" s="1">
        <v>0</v>
      </c>
      <c r="AF99" s="1">
        <v>0</v>
      </c>
      <c r="AG99" s="1">
        <v>0</v>
      </c>
      <c r="AH99" s="1">
        <v>1</v>
      </c>
      <c r="AI99" s="1">
        <f t="shared" si="5"/>
        <v>1</v>
      </c>
      <c r="AJ99" s="1">
        <v>0</v>
      </c>
      <c r="AK99" s="1">
        <f t="shared" si="6"/>
        <v>1</v>
      </c>
      <c r="AL99" s="1">
        <v>0</v>
      </c>
    </row>
    <row r="100" spans="1:38" x14ac:dyDescent="0.3">
      <c r="A100" s="1">
        <v>2012</v>
      </c>
      <c r="B100" s="1">
        <v>99</v>
      </c>
      <c r="C100" s="1">
        <v>1</v>
      </c>
      <c r="D100" s="1" t="s">
        <v>61</v>
      </c>
      <c r="E100" s="1" t="s">
        <v>408</v>
      </c>
      <c r="F100" s="1" t="s">
        <v>715</v>
      </c>
      <c r="G100" s="1" t="s">
        <v>131</v>
      </c>
      <c r="H100" s="1" t="s">
        <v>132</v>
      </c>
      <c r="I100" s="1" t="s">
        <v>44</v>
      </c>
      <c r="J100" s="1" t="s">
        <v>45</v>
      </c>
      <c r="K100" s="1">
        <v>13</v>
      </c>
      <c r="L100" s="1">
        <v>17</v>
      </c>
      <c r="M100" s="1" t="s">
        <v>128</v>
      </c>
      <c r="N100" s="1" t="s">
        <v>44</v>
      </c>
      <c r="O100" s="1" t="s">
        <v>132</v>
      </c>
      <c r="P100" s="1" t="s">
        <v>131</v>
      </c>
      <c r="Q100" s="1" t="s">
        <v>133</v>
      </c>
      <c r="R100" s="1">
        <v>0</v>
      </c>
      <c r="S100" s="1">
        <f>IF(R100&lt;196.3,0,1)</f>
        <v>0</v>
      </c>
      <c r="T100" s="1" t="s">
        <v>56</v>
      </c>
      <c r="U100" s="1" t="s">
        <v>174</v>
      </c>
      <c r="AA100" s="1">
        <v>1</v>
      </c>
      <c r="AB100" s="1">
        <v>1</v>
      </c>
      <c r="AC100" s="1">
        <v>0</v>
      </c>
      <c r="AD100" s="1">
        <v>0</v>
      </c>
      <c r="AE100" s="1">
        <v>1</v>
      </c>
      <c r="AF100" s="1">
        <v>0</v>
      </c>
      <c r="AG100" s="1">
        <v>1</v>
      </c>
      <c r="AH100" s="1">
        <v>1</v>
      </c>
      <c r="AI100" s="1">
        <f t="shared" si="5"/>
        <v>1</v>
      </c>
      <c r="AJ100" s="1">
        <v>0</v>
      </c>
      <c r="AK100" s="1">
        <f t="shared" si="6"/>
        <v>1</v>
      </c>
      <c r="AL100" s="1">
        <v>1</v>
      </c>
    </row>
    <row r="101" spans="1:38" x14ac:dyDescent="0.3">
      <c r="A101" s="1">
        <v>2012</v>
      </c>
      <c r="B101" s="1">
        <v>100</v>
      </c>
      <c r="C101" s="1">
        <v>1</v>
      </c>
      <c r="D101" s="1" t="s">
        <v>30</v>
      </c>
      <c r="E101" s="1" t="s">
        <v>41</v>
      </c>
      <c r="F101" s="1" t="s">
        <v>863</v>
      </c>
      <c r="G101" s="1" t="s">
        <v>42</v>
      </c>
      <c r="H101" s="1" t="s">
        <v>43</v>
      </c>
      <c r="I101" s="1" t="s">
        <v>44</v>
      </c>
      <c r="J101" s="1" t="s">
        <v>45</v>
      </c>
      <c r="K101" s="1">
        <v>15</v>
      </c>
      <c r="L101" s="1">
        <v>19</v>
      </c>
      <c r="M101" s="1" t="s">
        <v>132</v>
      </c>
      <c r="N101" s="1" t="s">
        <v>44</v>
      </c>
      <c r="O101" s="1" t="s">
        <v>43</v>
      </c>
      <c r="P101" s="1" t="s">
        <v>158</v>
      </c>
      <c r="Q101" s="1" t="s">
        <v>159</v>
      </c>
      <c r="R101" s="1">
        <v>257</v>
      </c>
      <c r="S101" s="1">
        <v>1</v>
      </c>
      <c r="T101" s="1" t="s">
        <v>56</v>
      </c>
      <c r="U101" s="1" t="s">
        <v>174</v>
      </c>
      <c r="V101" s="1" t="s">
        <v>1060</v>
      </c>
      <c r="AA101" s="1">
        <v>1</v>
      </c>
      <c r="AB101" s="1">
        <v>1</v>
      </c>
      <c r="AC101" s="1">
        <v>0</v>
      </c>
      <c r="AD101" s="1">
        <v>0</v>
      </c>
      <c r="AE101" s="1">
        <v>1</v>
      </c>
      <c r="AF101" s="1">
        <v>0</v>
      </c>
      <c r="AG101" s="1">
        <v>1</v>
      </c>
      <c r="AH101" s="1">
        <v>1</v>
      </c>
      <c r="AI101" s="1">
        <f t="shared" si="5"/>
        <v>1</v>
      </c>
      <c r="AJ101" s="1">
        <v>0</v>
      </c>
      <c r="AK101" s="1">
        <f t="shared" si="6"/>
        <v>1</v>
      </c>
      <c r="AL101" s="1">
        <v>1</v>
      </c>
    </row>
    <row r="102" spans="1:38" x14ac:dyDescent="0.3">
      <c r="A102" s="1">
        <v>2012</v>
      </c>
      <c r="B102" s="1">
        <v>101</v>
      </c>
      <c r="C102" s="1">
        <v>1</v>
      </c>
      <c r="D102" s="1" t="s">
        <v>30</v>
      </c>
      <c r="E102" s="1" t="s">
        <v>429</v>
      </c>
      <c r="F102" s="1" t="s">
        <v>975</v>
      </c>
      <c r="G102" s="1" t="s">
        <v>204</v>
      </c>
      <c r="H102" s="1" t="s">
        <v>193</v>
      </c>
      <c r="I102" s="1" t="s">
        <v>44</v>
      </c>
      <c r="J102" s="1" t="s">
        <v>45</v>
      </c>
      <c r="K102" s="1">
        <v>9</v>
      </c>
      <c r="L102" s="1">
        <v>13</v>
      </c>
      <c r="M102" s="1" t="s">
        <v>72</v>
      </c>
      <c r="N102" s="1" t="s">
        <v>34</v>
      </c>
      <c r="O102" s="1" t="s">
        <v>193</v>
      </c>
      <c r="P102" s="1" t="s">
        <v>205</v>
      </c>
      <c r="Q102" s="1" t="s">
        <v>206</v>
      </c>
      <c r="R102" s="1">
        <v>60</v>
      </c>
      <c r="S102" s="1">
        <f t="shared" ref="S102:S140" si="8">IF(R102&lt;196.3,0,1)</f>
        <v>0</v>
      </c>
      <c r="T102" s="1" t="s">
        <v>56</v>
      </c>
      <c r="U102" s="1" t="s">
        <v>174</v>
      </c>
      <c r="AA102" s="1">
        <v>1</v>
      </c>
      <c r="AB102" s="1">
        <v>1</v>
      </c>
      <c r="AC102" s="1">
        <v>0</v>
      </c>
      <c r="AD102" s="1">
        <v>0</v>
      </c>
      <c r="AE102" s="1">
        <v>1</v>
      </c>
      <c r="AF102" s="1">
        <v>0</v>
      </c>
      <c r="AG102" s="1">
        <v>1</v>
      </c>
      <c r="AH102" s="1">
        <v>1</v>
      </c>
      <c r="AI102" s="1">
        <f t="shared" si="5"/>
        <v>1</v>
      </c>
      <c r="AJ102" s="1">
        <v>0</v>
      </c>
      <c r="AK102" s="1">
        <f t="shared" si="6"/>
        <v>1</v>
      </c>
      <c r="AL102" s="1">
        <v>1</v>
      </c>
    </row>
    <row r="103" spans="1:38" x14ac:dyDescent="0.3">
      <c r="A103" s="1">
        <v>2012</v>
      </c>
      <c r="B103" s="1">
        <v>102</v>
      </c>
      <c r="C103" s="1">
        <v>1</v>
      </c>
      <c r="D103" s="1" t="s">
        <v>61</v>
      </c>
      <c r="E103" s="1" t="s">
        <v>293</v>
      </c>
      <c r="F103" s="1" t="s">
        <v>729</v>
      </c>
      <c r="G103" s="1" t="s">
        <v>131</v>
      </c>
      <c r="H103" s="1" t="s">
        <v>132</v>
      </c>
      <c r="I103" s="1" t="s">
        <v>44</v>
      </c>
      <c r="J103" s="1" t="s">
        <v>45</v>
      </c>
      <c r="K103" s="1">
        <v>3</v>
      </c>
      <c r="L103" s="1">
        <v>7</v>
      </c>
      <c r="M103" s="1" t="s">
        <v>172</v>
      </c>
      <c r="N103" s="1" t="s">
        <v>44</v>
      </c>
      <c r="O103" s="1" t="s">
        <v>132</v>
      </c>
      <c r="P103" s="1" t="s">
        <v>131</v>
      </c>
      <c r="Q103" s="1" t="s">
        <v>133</v>
      </c>
      <c r="R103" s="1">
        <v>0</v>
      </c>
      <c r="S103" s="1">
        <f t="shared" si="8"/>
        <v>0</v>
      </c>
      <c r="T103" s="1" t="s">
        <v>56</v>
      </c>
      <c r="U103" s="1" t="s">
        <v>174</v>
      </c>
      <c r="AA103" s="1">
        <v>1</v>
      </c>
      <c r="AB103" s="1">
        <v>1</v>
      </c>
      <c r="AC103" s="1">
        <v>0</v>
      </c>
      <c r="AD103" s="1">
        <v>0</v>
      </c>
      <c r="AE103" s="1">
        <v>1</v>
      </c>
      <c r="AF103" s="1">
        <v>0</v>
      </c>
      <c r="AG103" s="1">
        <v>1</v>
      </c>
      <c r="AH103" s="1">
        <v>1</v>
      </c>
      <c r="AI103" s="1">
        <f t="shared" si="5"/>
        <v>1</v>
      </c>
      <c r="AJ103" s="1">
        <v>0</v>
      </c>
      <c r="AK103" s="1">
        <f t="shared" si="6"/>
        <v>1</v>
      </c>
      <c r="AL103" s="1">
        <v>1</v>
      </c>
    </row>
    <row r="104" spans="1:38" x14ac:dyDescent="0.3">
      <c r="A104" s="1">
        <v>2012</v>
      </c>
      <c r="B104" s="1">
        <v>103</v>
      </c>
      <c r="C104" s="1">
        <v>1</v>
      </c>
      <c r="D104" s="1" t="s">
        <v>30</v>
      </c>
      <c r="E104" s="1" t="s">
        <v>431</v>
      </c>
      <c r="F104" s="1" t="s">
        <v>786</v>
      </c>
      <c r="G104" s="1" t="s">
        <v>47</v>
      </c>
      <c r="H104" s="1" t="s">
        <v>48</v>
      </c>
      <c r="I104" s="1" t="s">
        <v>34</v>
      </c>
      <c r="J104" s="1" t="s">
        <v>45</v>
      </c>
      <c r="K104" s="1">
        <v>11</v>
      </c>
      <c r="L104" s="1">
        <v>15</v>
      </c>
      <c r="M104" s="1" t="s">
        <v>43</v>
      </c>
      <c r="N104" s="1" t="s">
        <v>44</v>
      </c>
      <c r="O104" s="1" t="s">
        <v>43</v>
      </c>
      <c r="P104" s="1" t="s">
        <v>158</v>
      </c>
      <c r="Q104" s="1" t="s">
        <v>159</v>
      </c>
      <c r="R104" s="1">
        <v>257</v>
      </c>
      <c r="S104" s="1">
        <f t="shared" si="8"/>
        <v>1</v>
      </c>
      <c r="T104" s="1" t="s">
        <v>173</v>
      </c>
      <c r="U104" s="1" t="s">
        <v>174</v>
      </c>
      <c r="AA104" s="1">
        <v>1</v>
      </c>
      <c r="AB104" s="1">
        <v>1</v>
      </c>
      <c r="AC104" s="1">
        <v>0</v>
      </c>
      <c r="AD104" s="1">
        <v>0</v>
      </c>
      <c r="AE104" s="1">
        <v>1</v>
      </c>
      <c r="AF104" s="1">
        <v>0</v>
      </c>
      <c r="AG104" s="1">
        <v>1</v>
      </c>
      <c r="AH104" s="1">
        <v>1</v>
      </c>
      <c r="AI104" s="1">
        <f t="shared" si="5"/>
        <v>1</v>
      </c>
      <c r="AJ104" s="1">
        <v>0</v>
      </c>
      <c r="AK104" s="1">
        <f t="shared" si="6"/>
        <v>1</v>
      </c>
      <c r="AL104" s="1">
        <v>1</v>
      </c>
    </row>
    <row r="105" spans="1:38" x14ac:dyDescent="0.3">
      <c r="A105" s="1">
        <v>2012</v>
      </c>
      <c r="B105" s="1">
        <v>104</v>
      </c>
      <c r="C105" s="1">
        <v>1</v>
      </c>
      <c r="D105" s="1" t="s">
        <v>61</v>
      </c>
      <c r="E105" s="1" t="s">
        <v>596</v>
      </c>
      <c r="F105" s="1" t="s">
        <v>976</v>
      </c>
      <c r="G105" s="1" t="s">
        <v>250</v>
      </c>
      <c r="H105" s="1" t="s">
        <v>251</v>
      </c>
      <c r="I105" s="1" t="s">
        <v>34</v>
      </c>
      <c r="J105" s="1" t="s">
        <v>45</v>
      </c>
      <c r="K105" s="1">
        <v>16</v>
      </c>
      <c r="L105" s="1">
        <v>20</v>
      </c>
      <c r="M105" s="1" t="s">
        <v>82</v>
      </c>
      <c r="N105" s="1" t="s">
        <v>44</v>
      </c>
      <c r="O105" s="1" t="s">
        <v>251</v>
      </c>
      <c r="P105" s="1" t="s">
        <v>250</v>
      </c>
      <c r="Q105" s="1" t="s">
        <v>260</v>
      </c>
      <c r="R105" s="1">
        <v>2</v>
      </c>
      <c r="S105" s="1">
        <f t="shared" si="8"/>
        <v>0</v>
      </c>
      <c r="T105" s="1" t="s">
        <v>56</v>
      </c>
      <c r="U105" s="1" t="s">
        <v>174</v>
      </c>
      <c r="AA105" s="1">
        <v>1</v>
      </c>
      <c r="AB105" s="1">
        <v>1</v>
      </c>
      <c r="AC105" s="1">
        <v>0</v>
      </c>
      <c r="AD105" s="1">
        <v>0</v>
      </c>
      <c r="AE105" s="1">
        <v>1</v>
      </c>
      <c r="AF105" s="1">
        <v>0</v>
      </c>
      <c r="AG105" s="1">
        <v>1</v>
      </c>
      <c r="AH105" s="1">
        <v>1</v>
      </c>
      <c r="AI105" s="1">
        <f t="shared" si="5"/>
        <v>1</v>
      </c>
      <c r="AJ105" s="1">
        <v>0</v>
      </c>
      <c r="AK105" s="1">
        <f t="shared" si="6"/>
        <v>1</v>
      </c>
      <c r="AL105" s="1">
        <v>1</v>
      </c>
    </row>
    <row r="106" spans="1:38" x14ac:dyDescent="0.3">
      <c r="A106" s="1">
        <v>2012</v>
      </c>
      <c r="B106" s="1">
        <v>105</v>
      </c>
      <c r="C106" s="1">
        <v>1</v>
      </c>
      <c r="D106" s="1" t="s">
        <v>61</v>
      </c>
      <c r="E106" s="1" t="s">
        <v>473</v>
      </c>
      <c r="F106" s="1" t="s">
        <v>946</v>
      </c>
      <c r="G106" s="1" t="s">
        <v>183</v>
      </c>
      <c r="H106" s="1" t="s">
        <v>184</v>
      </c>
      <c r="I106" s="1" t="s">
        <v>44</v>
      </c>
      <c r="J106" s="1" t="s">
        <v>45</v>
      </c>
      <c r="K106" s="1">
        <v>11</v>
      </c>
      <c r="L106" s="1">
        <v>15</v>
      </c>
      <c r="M106" s="1" t="s">
        <v>128</v>
      </c>
      <c r="N106" s="1" t="s">
        <v>44</v>
      </c>
      <c r="O106" s="1" t="s">
        <v>184</v>
      </c>
      <c r="P106" s="1" t="s">
        <v>185</v>
      </c>
      <c r="Q106" s="1" t="s">
        <v>186</v>
      </c>
      <c r="R106" s="1">
        <v>174</v>
      </c>
      <c r="S106" s="1">
        <f t="shared" si="8"/>
        <v>0</v>
      </c>
      <c r="T106" s="1" t="s">
        <v>56</v>
      </c>
      <c r="U106" s="1" t="s">
        <v>174</v>
      </c>
      <c r="AA106" s="1">
        <v>1</v>
      </c>
      <c r="AB106" s="1">
        <v>1</v>
      </c>
      <c r="AC106" s="1">
        <v>0</v>
      </c>
      <c r="AD106" s="1">
        <v>0</v>
      </c>
      <c r="AE106" s="1">
        <v>1</v>
      </c>
      <c r="AF106" s="1">
        <v>0</v>
      </c>
      <c r="AG106" s="1">
        <v>1</v>
      </c>
      <c r="AH106" s="1">
        <v>1</v>
      </c>
      <c r="AI106" s="1">
        <f t="shared" si="5"/>
        <v>1</v>
      </c>
      <c r="AJ106" s="1">
        <v>0</v>
      </c>
      <c r="AK106" s="1">
        <f t="shared" si="6"/>
        <v>1</v>
      </c>
      <c r="AL106" s="1">
        <v>1</v>
      </c>
    </row>
    <row r="107" spans="1:38" x14ac:dyDescent="0.3">
      <c r="A107" s="1">
        <v>2012</v>
      </c>
      <c r="B107" s="1">
        <v>106</v>
      </c>
      <c r="C107" s="1">
        <v>1</v>
      </c>
      <c r="D107" s="1" t="s">
        <v>30</v>
      </c>
      <c r="E107" s="1" t="s">
        <v>1006</v>
      </c>
      <c r="F107" s="1" t="s">
        <v>846</v>
      </c>
      <c r="G107" s="1" t="s">
        <v>196</v>
      </c>
      <c r="H107" s="1" t="s">
        <v>195</v>
      </c>
      <c r="I107" s="1" t="s">
        <v>34</v>
      </c>
      <c r="J107" s="1" t="s">
        <v>45</v>
      </c>
      <c r="K107" s="1">
        <v>2</v>
      </c>
      <c r="L107" s="1">
        <v>6</v>
      </c>
      <c r="M107" s="1" t="s">
        <v>162</v>
      </c>
      <c r="N107" s="1" t="s">
        <v>34</v>
      </c>
      <c r="O107" s="1" t="s">
        <v>195</v>
      </c>
      <c r="P107" s="1" t="s">
        <v>196</v>
      </c>
      <c r="Q107" s="1" t="s">
        <v>197</v>
      </c>
      <c r="R107" s="1">
        <v>303</v>
      </c>
      <c r="S107" s="1">
        <f t="shared" si="8"/>
        <v>1</v>
      </c>
      <c r="T107" s="1" t="s">
        <v>56</v>
      </c>
      <c r="U107" s="1" t="s">
        <v>174</v>
      </c>
      <c r="AA107" s="1">
        <v>1</v>
      </c>
      <c r="AB107" s="1">
        <v>1</v>
      </c>
      <c r="AC107" s="1">
        <v>0</v>
      </c>
      <c r="AD107" s="1">
        <v>0</v>
      </c>
      <c r="AE107" s="1">
        <v>1</v>
      </c>
      <c r="AF107" s="1">
        <v>0</v>
      </c>
      <c r="AG107" s="1">
        <v>1</v>
      </c>
      <c r="AH107" s="1">
        <v>1</v>
      </c>
      <c r="AI107" s="1">
        <f t="shared" si="5"/>
        <v>1</v>
      </c>
      <c r="AJ107" s="1">
        <v>0</v>
      </c>
      <c r="AK107" s="1">
        <f t="shared" si="6"/>
        <v>1</v>
      </c>
      <c r="AL107" s="1">
        <v>1</v>
      </c>
    </row>
    <row r="108" spans="1:38" x14ac:dyDescent="0.3">
      <c r="A108" s="1">
        <v>2012</v>
      </c>
      <c r="B108" s="1">
        <v>107</v>
      </c>
      <c r="C108" s="1">
        <v>1</v>
      </c>
      <c r="D108" s="1" t="s">
        <v>61</v>
      </c>
      <c r="E108" s="1" t="s">
        <v>1006</v>
      </c>
      <c r="F108" s="1" t="s">
        <v>977</v>
      </c>
      <c r="G108" s="1" t="s">
        <v>250</v>
      </c>
      <c r="H108" s="1" t="s">
        <v>251</v>
      </c>
      <c r="I108" s="1" t="s">
        <v>34</v>
      </c>
      <c r="J108" s="1" t="s">
        <v>45</v>
      </c>
      <c r="K108" s="1">
        <v>3</v>
      </c>
      <c r="L108" s="1">
        <v>7</v>
      </c>
      <c r="M108" s="1" t="s">
        <v>54</v>
      </c>
      <c r="N108" s="1" t="s">
        <v>34</v>
      </c>
      <c r="O108" s="1" t="s">
        <v>54</v>
      </c>
      <c r="P108" s="1" t="s">
        <v>53</v>
      </c>
      <c r="Q108" s="1" t="s">
        <v>55</v>
      </c>
      <c r="R108" s="1">
        <v>216</v>
      </c>
      <c r="S108" s="1">
        <f t="shared" si="8"/>
        <v>1</v>
      </c>
      <c r="T108" s="1" t="s">
        <v>173</v>
      </c>
      <c r="U108" s="1" t="s">
        <v>174</v>
      </c>
      <c r="AA108" s="1">
        <v>1</v>
      </c>
      <c r="AB108" s="1">
        <v>1</v>
      </c>
      <c r="AC108" s="1">
        <v>0</v>
      </c>
      <c r="AD108" s="1">
        <v>0</v>
      </c>
      <c r="AE108" s="1">
        <v>1</v>
      </c>
      <c r="AF108" s="1">
        <v>0</v>
      </c>
      <c r="AG108" s="1">
        <v>1</v>
      </c>
      <c r="AH108" s="1">
        <v>1</v>
      </c>
      <c r="AI108" s="1">
        <f t="shared" si="5"/>
        <v>1</v>
      </c>
      <c r="AJ108" s="1">
        <v>0</v>
      </c>
      <c r="AK108" s="1">
        <f t="shared" si="6"/>
        <v>1</v>
      </c>
      <c r="AL108" s="1">
        <v>1</v>
      </c>
    </row>
    <row r="109" spans="1:38" x14ac:dyDescent="0.3">
      <c r="A109" s="1">
        <v>2012</v>
      </c>
      <c r="B109" s="1">
        <v>108</v>
      </c>
      <c r="C109" s="1">
        <v>1</v>
      </c>
      <c r="D109" s="1" t="s">
        <v>61</v>
      </c>
      <c r="E109" s="1" t="s">
        <v>474</v>
      </c>
      <c r="F109" s="1" t="s">
        <v>978</v>
      </c>
      <c r="G109" s="1" t="s">
        <v>183</v>
      </c>
      <c r="H109" s="1" t="s">
        <v>184</v>
      </c>
      <c r="I109" s="1" t="s">
        <v>44</v>
      </c>
      <c r="J109" s="1" t="s">
        <v>45</v>
      </c>
      <c r="K109" s="1">
        <v>11</v>
      </c>
      <c r="L109" s="1">
        <v>15</v>
      </c>
      <c r="M109" s="1" t="s">
        <v>128</v>
      </c>
      <c r="N109" s="1" t="s">
        <v>44</v>
      </c>
      <c r="O109" s="1" t="s">
        <v>184</v>
      </c>
      <c r="P109" s="1" t="s">
        <v>185</v>
      </c>
      <c r="Q109" s="1" t="s">
        <v>186</v>
      </c>
      <c r="R109" s="1">
        <v>174</v>
      </c>
      <c r="S109" s="1">
        <f t="shared" si="8"/>
        <v>0</v>
      </c>
      <c r="T109" s="1" t="s">
        <v>56</v>
      </c>
      <c r="U109" s="1" t="s">
        <v>174</v>
      </c>
      <c r="AA109" s="1">
        <v>1</v>
      </c>
      <c r="AB109" s="1">
        <v>1</v>
      </c>
      <c r="AC109" s="1">
        <v>0</v>
      </c>
      <c r="AD109" s="1">
        <v>0</v>
      </c>
      <c r="AE109" s="1">
        <v>1</v>
      </c>
      <c r="AF109" s="1">
        <v>0</v>
      </c>
      <c r="AG109" s="1">
        <v>1</v>
      </c>
      <c r="AH109" s="1">
        <v>1</v>
      </c>
      <c r="AI109" s="1">
        <f t="shared" si="5"/>
        <v>1</v>
      </c>
      <c r="AJ109" s="1">
        <v>0</v>
      </c>
      <c r="AK109" s="1">
        <f t="shared" si="6"/>
        <v>1</v>
      </c>
      <c r="AL109" s="1">
        <v>1</v>
      </c>
    </row>
    <row r="110" spans="1:38" x14ac:dyDescent="0.3">
      <c r="A110" s="1">
        <v>2012</v>
      </c>
      <c r="B110" s="1">
        <v>109</v>
      </c>
      <c r="C110" s="1">
        <v>1</v>
      </c>
      <c r="D110" s="1" t="s">
        <v>30</v>
      </c>
      <c r="E110" s="1" t="s">
        <v>225</v>
      </c>
      <c r="F110" s="1" t="s">
        <v>790</v>
      </c>
      <c r="G110" s="1" t="s">
        <v>32</v>
      </c>
      <c r="H110" s="1" t="s">
        <v>33</v>
      </c>
      <c r="I110" s="1" t="s">
        <v>34</v>
      </c>
      <c r="J110" s="1" t="s">
        <v>45</v>
      </c>
      <c r="K110" s="1">
        <v>15</v>
      </c>
      <c r="L110" s="1">
        <v>19</v>
      </c>
      <c r="M110" s="1" t="s">
        <v>162</v>
      </c>
      <c r="N110" s="1" t="s">
        <v>34</v>
      </c>
      <c r="O110" s="1" t="s">
        <v>33</v>
      </c>
      <c r="P110" s="1" t="s">
        <v>32</v>
      </c>
      <c r="Q110" s="1" t="s">
        <v>201</v>
      </c>
      <c r="R110" s="1">
        <v>3</v>
      </c>
      <c r="S110" s="1">
        <f t="shared" si="8"/>
        <v>0</v>
      </c>
      <c r="T110" s="1" t="s">
        <v>56</v>
      </c>
      <c r="U110" s="1" t="s">
        <v>174</v>
      </c>
      <c r="AA110" s="1">
        <v>1</v>
      </c>
      <c r="AB110" s="1">
        <v>1</v>
      </c>
      <c r="AC110" s="1">
        <v>0</v>
      </c>
      <c r="AD110" s="1">
        <v>0</v>
      </c>
      <c r="AE110" s="1">
        <v>1</v>
      </c>
      <c r="AF110" s="1">
        <v>0</v>
      </c>
      <c r="AG110" s="1">
        <v>1</v>
      </c>
      <c r="AH110" s="1">
        <v>1</v>
      </c>
      <c r="AI110" s="1">
        <f t="shared" si="5"/>
        <v>1</v>
      </c>
      <c r="AJ110" s="1">
        <v>0</v>
      </c>
      <c r="AK110" s="1">
        <f t="shared" si="6"/>
        <v>1</v>
      </c>
      <c r="AL110" s="1">
        <v>1</v>
      </c>
    </row>
    <row r="111" spans="1:38" x14ac:dyDescent="0.3">
      <c r="A111" s="1">
        <v>2012</v>
      </c>
      <c r="B111" s="1">
        <v>110</v>
      </c>
      <c r="C111" s="1">
        <v>1</v>
      </c>
      <c r="D111" s="1" t="s">
        <v>30</v>
      </c>
      <c r="E111" s="1" t="s">
        <v>475</v>
      </c>
      <c r="F111" s="1" t="s">
        <v>979</v>
      </c>
      <c r="G111" s="1" t="s">
        <v>32</v>
      </c>
      <c r="H111" s="1" t="s">
        <v>33</v>
      </c>
      <c r="I111" s="1" t="s">
        <v>34</v>
      </c>
      <c r="J111" s="1" t="s">
        <v>45</v>
      </c>
      <c r="K111" s="1">
        <v>11</v>
      </c>
      <c r="L111" s="1">
        <v>15</v>
      </c>
      <c r="M111" s="1" t="s">
        <v>172</v>
      </c>
      <c r="N111" s="1" t="s">
        <v>44</v>
      </c>
      <c r="O111" s="1" t="s">
        <v>172</v>
      </c>
      <c r="P111" s="1" t="s">
        <v>171</v>
      </c>
      <c r="Q111" s="1" t="s">
        <v>199</v>
      </c>
      <c r="R111" s="1">
        <v>221</v>
      </c>
      <c r="S111" s="1">
        <f t="shared" si="8"/>
        <v>1</v>
      </c>
      <c r="T111" s="1" t="s">
        <v>173</v>
      </c>
      <c r="U111" s="1" t="s">
        <v>174</v>
      </c>
      <c r="AA111" s="1">
        <v>1</v>
      </c>
      <c r="AB111" s="1">
        <v>1</v>
      </c>
      <c r="AC111" s="1">
        <v>0</v>
      </c>
      <c r="AD111" s="1">
        <v>0</v>
      </c>
      <c r="AE111" s="1">
        <v>1</v>
      </c>
      <c r="AF111" s="1">
        <v>0</v>
      </c>
      <c r="AG111" s="1">
        <v>1</v>
      </c>
      <c r="AH111" s="1">
        <v>1</v>
      </c>
      <c r="AI111" s="1">
        <f t="shared" si="5"/>
        <v>1</v>
      </c>
      <c r="AJ111" s="1">
        <v>0</v>
      </c>
      <c r="AK111" s="1">
        <f t="shared" si="6"/>
        <v>1</v>
      </c>
      <c r="AL111" s="1">
        <v>1</v>
      </c>
    </row>
    <row r="112" spans="1:38" x14ac:dyDescent="0.3">
      <c r="A112" s="1">
        <v>2012</v>
      </c>
      <c r="B112" s="1">
        <v>111</v>
      </c>
      <c r="C112" s="1">
        <v>1</v>
      </c>
      <c r="D112" s="1" t="s">
        <v>30</v>
      </c>
      <c r="E112" s="1" t="s">
        <v>575</v>
      </c>
      <c r="F112" s="1" t="s">
        <v>722</v>
      </c>
      <c r="G112" s="1" t="s">
        <v>204</v>
      </c>
      <c r="H112" s="1" t="s">
        <v>193</v>
      </c>
      <c r="I112" s="1" t="s">
        <v>44</v>
      </c>
      <c r="J112" s="1" t="s">
        <v>45</v>
      </c>
      <c r="K112" s="1">
        <v>15</v>
      </c>
      <c r="L112" s="1">
        <v>19</v>
      </c>
      <c r="M112" s="1" t="s">
        <v>128</v>
      </c>
      <c r="N112" s="1" t="s">
        <v>44</v>
      </c>
      <c r="O112" s="1" t="s">
        <v>128</v>
      </c>
      <c r="P112" s="1" t="s">
        <v>127</v>
      </c>
      <c r="Q112" s="1" t="s">
        <v>129</v>
      </c>
      <c r="R112" s="1">
        <v>177</v>
      </c>
      <c r="S112" s="1">
        <f t="shared" si="8"/>
        <v>0</v>
      </c>
      <c r="T112" s="1" t="s">
        <v>173</v>
      </c>
      <c r="U112" s="1" t="s">
        <v>174</v>
      </c>
      <c r="AA112" s="1">
        <v>1</v>
      </c>
      <c r="AB112" s="1">
        <v>1</v>
      </c>
      <c r="AC112" s="1">
        <v>0</v>
      </c>
      <c r="AD112" s="1">
        <v>0</v>
      </c>
      <c r="AE112" s="1">
        <v>1</v>
      </c>
      <c r="AF112" s="1">
        <v>0</v>
      </c>
      <c r="AG112" s="1">
        <v>1</v>
      </c>
      <c r="AH112" s="1">
        <v>1</v>
      </c>
      <c r="AI112" s="1">
        <f t="shared" si="5"/>
        <v>1</v>
      </c>
      <c r="AJ112" s="1">
        <v>0</v>
      </c>
      <c r="AK112" s="1">
        <f t="shared" si="6"/>
        <v>1</v>
      </c>
      <c r="AL112" s="1">
        <v>1</v>
      </c>
    </row>
    <row r="113" spans="1:38" x14ac:dyDescent="0.3">
      <c r="A113" s="1">
        <v>2012</v>
      </c>
      <c r="B113" s="1">
        <v>112</v>
      </c>
      <c r="C113" s="1">
        <v>1</v>
      </c>
      <c r="D113" s="1" t="s">
        <v>61</v>
      </c>
      <c r="E113" s="1" t="s">
        <v>294</v>
      </c>
      <c r="F113" s="1" t="s">
        <v>918</v>
      </c>
      <c r="G113" s="1" t="s">
        <v>161</v>
      </c>
      <c r="H113" s="1" t="s">
        <v>162</v>
      </c>
      <c r="I113" s="1" t="s">
        <v>34</v>
      </c>
      <c r="J113" s="1" t="s">
        <v>45</v>
      </c>
      <c r="K113" s="1">
        <v>16</v>
      </c>
      <c r="L113" s="1">
        <v>20</v>
      </c>
      <c r="M113" s="1" t="s">
        <v>128</v>
      </c>
      <c r="N113" s="1" t="s">
        <v>44</v>
      </c>
      <c r="O113" s="1" t="s">
        <v>162</v>
      </c>
      <c r="P113" s="1" t="s">
        <v>161</v>
      </c>
      <c r="Q113" s="1" t="s">
        <v>163</v>
      </c>
      <c r="R113" s="1">
        <v>1582</v>
      </c>
      <c r="S113" s="1">
        <f t="shared" si="8"/>
        <v>1</v>
      </c>
      <c r="T113" s="1" t="s">
        <v>56</v>
      </c>
      <c r="U113" s="1" t="s">
        <v>174</v>
      </c>
      <c r="AA113" s="1">
        <v>1</v>
      </c>
      <c r="AB113" s="1">
        <v>1</v>
      </c>
      <c r="AC113" s="1">
        <v>0</v>
      </c>
      <c r="AD113" s="1">
        <v>0</v>
      </c>
      <c r="AE113" s="1">
        <v>1</v>
      </c>
      <c r="AF113" s="1">
        <v>0</v>
      </c>
      <c r="AG113" s="1">
        <v>1</v>
      </c>
      <c r="AH113" s="1">
        <v>1</v>
      </c>
      <c r="AI113" s="1">
        <f t="shared" si="5"/>
        <v>1</v>
      </c>
      <c r="AJ113" s="1">
        <v>0</v>
      </c>
      <c r="AK113" s="1">
        <f t="shared" si="6"/>
        <v>1</v>
      </c>
      <c r="AL113" s="1">
        <v>1</v>
      </c>
    </row>
    <row r="114" spans="1:38" x14ac:dyDescent="0.3">
      <c r="A114" s="1">
        <v>2012</v>
      </c>
      <c r="B114" s="1">
        <v>113</v>
      </c>
      <c r="C114" s="1">
        <v>1</v>
      </c>
      <c r="D114" s="1" t="s">
        <v>61</v>
      </c>
      <c r="E114" s="1" t="s">
        <v>1012</v>
      </c>
      <c r="F114" s="1" t="s">
        <v>980</v>
      </c>
      <c r="G114" s="1" t="s">
        <v>98</v>
      </c>
      <c r="H114" s="1" t="s">
        <v>99</v>
      </c>
      <c r="I114" s="1" t="s">
        <v>44</v>
      </c>
      <c r="J114" s="1" t="s">
        <v>45</v>
      </c>
      <c r="K114" s="1">
        <v>10</v>
      </c>
      <c r="L114" s="1">
        <v>14</v>
      </c>
      <c r="M114" s="1" t="s">
        <v>64</v>
      </c>
      <c r="N114" s="1" t="s">
        <v>34</v>
      </c>
      <c r="O114" s="1" t="s">
        <v>64</v>
      </c>
      <c r="P114" s="1" t="s">
        <v>63</v>
      </c>
      <c r="Q114" s="1" t="s">
        <v>152</v>
      </c>
      <c r="R114" s="1">
        <v>5</v>
      </c>
      <c r="S114" s="1">
        <f t="shared" si="8"/>
        <v>0</v>
      </c>
      <c r="T114" s="1" t="s">
        <v>173</v>
      </c>
      <c r="U114" s="1" t="s">
        <v>174</v>
      </c>
      <c r="AA114" s="1">
        <v>1</v>
      </c>
      <c r="AB114" s="1">
        <v>1</v>
      </c>
      <c r="AC114" s="1">
        <v>0</v>
      </c>
      <c r="AD114" s="1">
        <v>0</v>
      </c>
      <c r="AE114" s="1">
        <v>1</v>
      </c>
      <c r="AF114" s="1">
        <v>0</v>
      </c>
      <c r="AG114" s="1">
        <v>1</v>
      </c>
      <c r="AH114" s="1">
        <v>1</v>
      </c>
      <c r="AI114" s="1">
        <f t="shared" si="5"/>
        <v>1</v>
      </c>
      <c r="AJ114" s="1">
        <v>0</v>
      </c>
      <c r="AK114" s="1">
        <f t="shared" si="6"/>
        <v>1</v>
      </c>
      <c r="AL114" s="1">
        <v>1</v>
      </c>
    </row>
    <row r="115" spans="1:38" x14ac:dyDescent="0.3">
      <c r="A115" s="1">
        <v>2012</v>
      </c>
      <c r="B115" s="1">
        <v>114</v>
      </c>
      <c r="C115" s="1">
        <v>1</v>
      </c>
      <c r="D115" s="1" t="s">
        <v>30</v>
      </c>
      <c r="E115" s="1" t="s">
        <v>1012</v>
      </c>
      <c r="F115" s="1" t="s">
        <v>738</v>
      </c>
      <c r="G115" s="1" t="s">
        <v>67</v>
      </c>
      <c r="H115" s="1" t="s">
        <v>68</v>
      </c>
      <c r="I115" s="1" t="s">
        <v>34</v>
      </c>
      <c r="J115" s="1" t="s">
        <v>45</v>
      </c>
      <c r="K115" s="1">
        <v>5</v>
      </c>
      <c r="L115" s="1">
        <v>9</v>
      </c>
      <c r="M115" s="1" t="s">
        <v>103</v>
      </c>
      <c r="N115" s="1" t="s">
        <v>34</v>
      </c>
      <c r="O115" s="1" t="s">
        <v>103</v>
      </c>
      <c r="P115" s="1" t="s">
        <v>255</v>
      </c>
      <c r="Q115" s="1" t="s">
        <v>256</v>
      </c>
      <c r="R115" s="1">
        <v>142</v>
      </c>
      <c r="S115" s="1">
        <f t="shared" si="8"/>
        <v>0</v>
      </c>
      <c r="T115" s="1" t="s">
        <v>173</v>
      </c>
      <c r="U115" s="1" t="s">
        <v>174</v>
      </c>
      <c r="AA115" s="1">
        <v>1</v>
      </c>
      <c r="AB115" s="1">
        <v>1</v>
      </c>
      <c r="AC115" s="1">
        <v>0</v>
      </c>
      <c r="AD115" s="1">
        <v>0</v>
      </c>
      <c r="AE115" s="1">
        <v>1</v>
      </c>
      <c r="AF115" s="1">
        <v>0</v>
      </c>
      <c r="AG115" s="1">
        <v>1</v>
      </c>
      <c r="AH115" s="1">
        <v>1</v>
      </c>
      <c r="AI115" s="1">
        <f t="shared" si="5"/>
        <v>1</v>
      </c>
      <c r="AJ115" s="1">
        <v>0</v>
      </c>
      <c r="AK115" s="1">
        <f t="shared" si="6"/>
        <v>1</v>
      </c>
      <c r="AL115" s="1">
        <v>1</v>
      </c>
    </row>
    <row r="116" spans="1:38" x14ac:dyDescent="0.3">
      <c r="A116" s="1">
        <v>2012</v>
      </c>
      <c r="B116" s="1">
        <v>115</v>
      </c>
      <c r="C116" s="1">
        <v>1</v>
      </c>
      <c r="D116" s="1" t="s">
        <v>30</v>
      </c>
      <c r="E116" s="1" t="s">
        <v>360</v>
      </c>
      <c r="F116" s="1" t="s">
        <v>794</v>
      </c>
      <c r="G116" s="1" t="s">
        <v>204</v>
      </c>
      <c r="H116" s="1" t="s">
        <v>193</v>
      </c>
      <c r="I116" s="1" t="s">
        <v>44</v>
      </c>
      <c r="J116" s="1" t="s">
        <v>45</v>
      </c>
      <c r="K116" s="1">
        <v>6</v>
      </c>
      <c r="L116" s="1">
        <v>10</v>
      </c>
      <c r="M116" s="1" t="s">
        <v>167</v>
      </c>
      <c r="N116" s="1" t="s">
        <v>44</v>
      </c>
      <c r="O116" s="1" t="s">
        <v>193</v>
      </c>
      <c r="P116" s="1" t="s">
        <v>205</v>
      </c>
      <c r="Q116" s="1" t="s">
        <v>206</v>
      </c>
      <c r="R116" s="1">
        <v>60</v>
      </c>
      <c r="S116" s="1">
        <f t="shared" si="8"/>
        <v>0</v>
      </c>
      <c r="T116" s="1" t="s">
        <v>56</v>
      </c>
      <c r="U116" s="1" t="s">
        <v>174</v>
      </c>
      <c r="AA116" s="1">
        <v>1</v>
      </c>
      <c r="AB116" s="1">
        <v>1</v>
      </c>
      <c r="AC116" s="1">
        <v>0</v>
      </c>
      <c r="AD116" s="1">
        <v>0</v>
      </c>
      <c r="AE116" s="1">
        <v>1</v>
      </c>
      <c r="AF116" s="1">
        <v>0</v>
      </c>
      <c r="AG116" s="1">
        <v>1</v>
      </c>
      <c r="AH116" s="1">
        <v>1</v>
      </c>
      <c r="AI116" s="1">
        <f t="shared" si="5"/>
        <v>1</v>
      </c>
      <c r="AJ116" s="1">
        <v>0</v>
      </c>
      <c r="AK116" s="1">
        <f t="shared" si="6"/>
        <v>1</v>
      </c>
      <c r="AL116" s="1">
        <v>1</v>
      </c>
    </row>
    <row r="117" spans="1:38" x14ac:dyDescent="0.3">
      <c r="A117" s="1">
        <v>2012</v>
      </c>
      <c r="B117" s="1">
        <v>116</v>
      </c>
      <c r="C117" s="1">
        <v>1</v>
      </c>
      <c r="D117" s="1" t="s">
        <v>30</v>
      </c>
      <c r="E117" s="1" t="s">
        <v>1013</v>
      </c>
      <c r="F117" s="1" t="s">
        <v>981</v>
      </c>
      <c r="G117" s="1" t="s">
        <v>42</v>
      </c>
      <c r="H117" s="1" t="s">
        <v>43</v>
      </c>
      <c r="I117" s="1" t="s">
        <v>44</v>
      </c>
      <c r="J117" s="1" t="s">
        <v>45</v>
      </c>
      <c r="K117" s="1">
        <v>8</v>
      </c>
      <c r="L117" s="1">
        <v>12</v>
      </c>
      <c r="M117" s="1" t="s">
        <v>132</v>
      </c>
      <c r="N117" s="1" t="s">
        <v>44</v>
      </c>
      <c r="O117" s="1" t="s">
        <v>43</v>
      </c>
      <c r="P117" s="1" t="s">
        <v>158</v>
      </c>
      <c r="Q117" s="1" t="s">
        <v>159</v>
      </c>
      <c r="R117" s="1">
        <v>257</v>
      </c>
      <c r="S117" s="1">
        <f t="shared" si="8"/>
        <v>1</v>
      </c>
      <c r="T117" s="1" t="s">
        <v>56</v>
      </c>
      <c r="U117" s="1" t="s">
        <v>174</v>
      </c>
      <c r="AA117" s="1">
        <v>1</v>
      </c>
      <c r="AB117" s="1">
        <v>1</v>
      </c>
      <c r="AC117" s="1">
        <v>0</v>
      </c>
      <c r="AD117" s="1">
        <v>0</v>
      </c>
      <c r="AE117" s="1">
        <v>1</v>
      </c>
      <c r="AF117" s="1">
        <v>0</v>
      </c>
      <c r="AG117" s="1">
        <v>1</v>
      </c>
      <c r="AH117" s="1">
        <v>1</v>
      </c>
      <c r="AI117" s="1">
        <f t="shared" si="5"/>
        <v>1</v>
      </c>
      <c r="AJ117" s="1">
        <v>0</v>
      </c>
      <c r="AK117" s="1">
        <f t="shared" si="6"/>
        <v>1</v>
      </c>
      <c r="AL117" s="1">
        <v>1</v>
      </c>
    </row>
    <row r="118" spans="1:38" x14ac:dyDescent="0.3">
      <c r="A118" s="1">
        <v>2012</v>
      </c>
      <c r="B118" s="1">
        <v>117</v>
      </c>
      <c r="C118" s="1">
        <v>1</v>
      </c>
      <c r="D118" s="1" t="s">
        <v>61</v>
      </c>
      <c r="E118" s="1" t="s">
        <v>1013</v>
      </c>
      <c r="F118" s="1" t="s">
        <v>743</v>
      </c>
      <c r="G118" s="1" t="s">
        <v>102</v>
      </c>
      <c r="H118" s="1" t="s">
        <v>103</v>
      </c>
      <c r="I118" s="1" t="s">
        <v>34</v>
      </c>
      <c r="J118" s="1" t="s">
        <v>45</v>
      </c>
      <c r="K118" s="1">
        <v>12</v>
      </c>
      <c r="L118" s="1">
        <v>16</v>
      </c>
      <c r="M118" s="1" t="s">
        <v>68</v>
      </c>
      <c r="N118" s="1" t="s">
        <v>34</v>
      </c>
      <c r="O118" s="1" t="s">
        <v>68</v>
      </c>
      <c r="P118" s="1" t="s">
        <v>69</v>
      </c>
      <c r="Q118" s="1" t="s">
        <v>70</v>
      </c>
      <c r="R118" s="1">
        <v>326</v>
      </c>
      <c r="S118" s="1">
        <f t="shared" si="8"/>
        <v>1</v>
      </c>
      <c r="T118" s="1" t="s">
        <v>173</v>
      </c>
      <c r="U118" s="1" t="s">
        <v>174</v>
      </c>
      <c r="AA118" s="1">
        <v>1</v>
      </c>
      <c r="AB118" s="1">
        <v>1</v>
      </c>
      <c r="AC118" s="1">
        <v>0</v>
      </c>
      <c r="AD118" s="1">
        <v>0</v>
      </c>
      <c r="AE118" s="1">
        <v>1</v>
      </c>
      <c r="AF118" s="1">
        <v>0</v>
      </c>
      <c r="AG118" s="1">
        <v>1</v>
      </c>
      <c r="AH118" s="1">
        <v>1</v>
      </c>
      <c r="AI118" s="1">
        <f t="shared" si="5"/>
        <v>1</v>
      </c>
      <c r="AJ118" s="1">
        <v>0</v>
      </c>
      <c r="AK118" s="1">
        <f t="shared" si="6"/>
        <v>1</v>
      </c>
      <c r="AL118" s="1">
        <v>1</v>
      </c>
    </row>
    <row r="119" spans="1:38" x14ac:dyDescent="0.3">
      <c r="A119" s="1">
        <v>2012</v>
      </c>
      <c r="B119" s="1">
        <v>118</v>
      </c>
      <c r="C119" s="1">
        <v>1</v>
      </c>
      <c r="D119" s="1" t="s">
        <v>61</v>
      </c>
      <c r="E119" s="1" t="s">
        <v>476</v>
      </c>
      <c r="F119" s="1" t="s">
        <v>982</v>
      </c>
      <c r="G119" s="1" t="s">
        <v>171</v>
      </c>
      <c r="H119" s="1" t="s">
        <v>172</v>
      </c>
      <c r="I119" s="1" t="s">
        <v>44</v>
      </c>
      <c r="J119" s="1" t="s">
        <v>45</v>
      </c>
      <c r="K119" s="1">
        <v>11</v>
      </c>
      <c r="L119" s="1">
        <v>15</v>
      </c>
      <c r="M119" s="1" t="s">
        <v>33</v>
      </c>
      <c r="N119" s="1" t="s">
        <v>34</v>
      </c>
      <c r="O119" s="1" t="s">
        <v>172</v>
      </c>
      <c r="P119" s="1" t="s">
        <v>171</v>
      </c>
      <c r="Q119" s="1" t="s">
        <v>199</v>
      </c>
      <c r="R119" s="1">
        <v>221</v>
      </c>
      <c r="S119" s="1">
        <f t="shared" si="8"/>
        <v>1</v>
      </c>
      <c r="T119" s="1" t="s">
        <v>56</v>
      </c>
      <c r="U119" s="1" t="s">
        <v>174</v>
      </c>
      <c r="AA119" s="1">
        <v>1</v>
      </c>
      <c r="AB119" s="1">
        <v>1</v>
      </c>
      <c r="AC119" s="1">
        <v>0</v>
      </c>
      <c r="AD119" s="1">
        <v>0</v>
      </c>
      <c r="AE119" s="1">
        <v>1</v>
      </c>
      <c r="AF119" s="1">
        <v>0</v>
      </c>
      <c r="AG119" s="1">
        <v>1</v>
      </c>
      <c r="AH119" s="1">
        <v>1</v>
      </c>
      <c r="AI119" s="1">
        <f t="shared" si="5"/>
        <v>1</v>
      </c>
      <c r="AJ119" s="1">
        <v>0</v>
      </c>
      <c r="AK119" s="1">
        <f t="shared" si="6"/>
        <v>1</v>
      </c>
      <c r="AL119" s="1">
        <v>1</v>
      </c>
    </row>
    <row r="120" spans="1:38" x14ac:dyDescent="0.3">
      <c r="A120" s="1">
        <v>2012</v>
      </c>
      <c r="B120" s="1">
        <v>119</v>
      </c>
      <c r="C120" s="1">
        <v>1</v>
      </c>
      <c r="D120" s="1" t="s">
        <v>30</v>
      </c>
      <c r="E120" s="1" t="s">
        <v>540</v>
      </c>
      <c r="F120" s="1" t="s">
        <v>744</v>
      </c>
      <c r="G120" s="1" t="s">
        <v>53</v>
      </c>
      <c r="H120" s="1" t="s">
        <v>54</v>
      </c>
      <c r="I120" s="1" t="s">
        <v>34</v>
      </c>
      <c r="J120" s="1" t="s">
        <v>45</v>
      </c>
      <c r="K120" s="1">
        <v>13</v>
      </c>
      <c r="L120" s="1">
        <v>17</v>
      </c>
      <c r="M120" s="1" t="s">
        <v>116</v>
      </c>
      <c r="N120" s="1" t="s">
        <v>34</v>
      </c>
      <c r="O120" s="1" t="s">
        <v>116</v>
      </c>
      <c r="P120" s="1" t="s">
        <v>115</v>
      </c>
      <c r="Q120" s="1" t="s">
        <v>118</v>
      </c>
      <c r="R120" s="1">
        <v>184</v>
      </c>
      <c r="S120" s="1">
        <f t="shared" si="8"/>
        <v>0</v>
      </c>
      <c r="T120" s="1" t="s">
        <v>173</v>
      </c>
      <c r="U120" s="1" t="s">
        <v>174</v>
      </c>
      <c r="AA120" s="1">
        <v>1</v>
      </c>
      <c r="AB120" s="1">
        <v>1</v>
      </c>
      <c r="AC120" s="1">
        <v>0</v>
      </c>
      <c r="AD120" s="1">
        <v>0</v>
      </c>
      <c r="AE120" s="1">
        <v>1</v>
      </c>
      <c r="AF120" s="1">
        <v>0</v>
      </c>
      <c r="AG120" s="1">
        <v>1</v>
      </c>
      <c r="AH120" s="1">
        <v>1</v>
      </c>
      <c r="AI120" s="1">
        <f t="shared" si="5"/>
        <v>1</v>
      </c>
      <c r="AJ120" s="1">
        <v>0</v>
      </c>
      <c r="AK120" s="1">
        <f t="shared" si="6"/>
        <v>1</v>
      </c>
      <c r="AL120" s="1">
        <v>1</v>
      </c>
    </row>
    <row r="121" spans="1:38" x14ac:dyDescent="0.3">
      <c r="A121" s="1">
        <v>2012</v>
      </c>
      <c r="B121" s="1">
        <v>120</v>
      </c>
      <c r="C121" s="1">
        <v>2</v>
      </c>
      <c r="D121" s="1" t="s">
        <v>61</v>
      </c>
      <c r="E121" s="1" t="s">
        <v>540</v>
      </c>
      <c r="F121" s="1" t="s">
        <v>744</v>
      </c>
      <c r="G121" s="1" t="s">
        <v>53</v>
      </c>
      <c r="H121" s="1" t="s">
        <v>54</v>
      </c>
      <c r="I121" s="1" t="s">
        <v>34</v>
      </c>
      <c r="J121" s="1" t="s">
        <v>45</v>
      </c>
      <c r="K121" s="1">
        <v>17</v>
      </c>
      <c r="L121" s="1">
        <v>21</v>
      </c>
      <c r="M121" s="1" t="s">
        <v>95</v>
      </c>
      <c r="N121" s="1" t="s">
        <v>44</v>
      </c>
      <c r="O121" s="1" t="s">
        <v>54</v>
      </c>
      <c r="P121" s="1" t="s">
        <v>53</v>
      </c>
      <c r="Q121" s="1" t="s">
        <v>55</v>
      </c>
      <c r="R121" s="1">
        <v>216</v>
      </c>
      <c r="S121" s="1">
        <f t="shared" si="8"/>
        <v>1</v>
      </c>
      <c r="T121" s="1" t="s">
        <v>56</v>
      </c>
      <c r="U121" s="1" t="s">
        <v>174</v>
      </c>
      <c r="AA121" s="1">
        <v>1</v>
      </c>
      <c r="AB121" s="1">
        <v>1</v>
      </c>
      <c r="AC121" s="1">
        <v>0</v>
      </c>
      <c r="AD121" s="1">
        <v>0</v>
      </c>
      <c r="AE121" s="1">
        <v>1</v>
      </c>
      <c r="AF121" s="1">
        <v>0</v>
      </c>
      <c r="AG121" s="1">
        <v>1</v>
      </c>
      <c r="AH121" s="1">
        <v>1</v>
      </c>
      <c r="AI121" s="1">
        <f t="shared" si="5"/>
        <v>1</v>
      </c>
      <c r="AJ121" s="1">
        <v>0</v>
      </c>
      <c r="AK121" s="1">
        <f t="shared" si="6"/>
        <v>1</v>
      </c>
      <c r="AL121" s="1">
        <v>1</v>
      </c>
    </row>
    <row r="122" spans="1:38" x14ac:dyDescent="0.3">
      <c r="A122" s="1">
        <v>2012</v>
      </c>
      <c r="B122" s="1">
        <v>121</v>
      </c>
      <c r="C122" s="1">
        <v>1</v>
      </c>
      <c r="D122" s="1" t="s">
        <v>61</v>
      </c>
      <c r="E122" s="1" t="s">
        <v>266</v>
      </c>
      <c r="F122" s="1" t="s">
        <v>795</v>
      </c>
      <c r="G122" s="1" t="s">
        <v>98</v>
      </c>
      <c r="H122" s="1" t="s">
        <v>99</v>
      </c>
      <c r="I122" s="1" t="s">
        <v>44</v>
      </c>
      <c r="J122" s="1" t="s">
        <v>45</v>
      </c>
      <c r="K122" s="1">
        <v>1</v>
      </c>
      <c r="L122" s="1">
        <v>5</v>
      </c>
      <c r="M122" s="1" t="s">
        <v>144</v>
      </c>
      <c r="N122" s="1" t="s">
        <v>34</v>
      </c>
      <c r="O122" s="1" t="s">
        <v>99</v>
      </c>
      <c r="P122" s="1" t="s">
        <v>209</v>
      </c>
      <c r="Q122" s="1" t="s">
        <v>210</v>
      </c>
      <c r="R122" s="1">
        <v>2</v>
      </c>
      <c r="S122" s="1">
        <f t="shared" si="8"/>
        <v>0</v>
      </c>
      <c r="T122" s="1" t="s">
        <v>56</v>
      </c>
      <c r="U122" s="1" t="s">
        <v>174</v>
      </c>
      <c r="AA122" s="1">
        <v>1</v>
      </c>
      <c r="AB122" s="1">
        <v>1</v>
      </c>
      <c r="AC122" s="1">
        <v>0</v>
      </c>
      <c r="AD122" s="1">
        <v>0</v>
      </c>
      <c r="AE122" s="1">
        <v>1</v>
      </c>
      <c r="AF122" s="1">
        <v>0</v>
      </c>
      <c r="AG122" s="1">
        <v>1</v>
      </c>
      <c r="AH122" s="1">
        <v>1</v>
      </c>
      <c r="AI122" s="1">
        <f t="shared" si="5"/>
        <v>1</v>
      </c>
      <c r="AJ122" s="1">
        <v>0</v>
      </c>
      <c r="AK122" s="1">
        <f t="shared" si="6"/>
        <v>1</v>
      </c>
      <c r="AL122" s="1">
        <v>1</v>
      </c>
    </row>
    <row r="123" spans="1:38" x14ac:dyDescent="0.3">
      <c r="A123" s="1">
        <v>2012</v>
      </c>
      <c r="B123" s="1">
        <v>122</v>
      </c>
      <c r="C123" s="1">
        <v>1</v>
      </c>
      <c r="D123" s="1" t="s">
        <v>30</v>
      </c>
      <c r="E123" s="1" t="s">
        <v>541</v>
      </c>
      <c r="F123" s="1" t="s">
        <v>983</v>
      </c>
      <c r="G123" s="1" t="s">
        <v>63</v>
      </c>
      <c r="H123" s="1" t="s">
        <v>64</v>
      </c>
      <c r="I123" s="1" t="s">
        <v>34</v>
      </c>
      <c r="J123" s="1" t="s">
        <v>45</v>
      </c>
      <c r="K123" s="1">
        <v>13</v>
      </c>
      <c r="L123" s="1">
        <v>17</v>
      </c>
      <c r="M123" s="1" t="s">
        <v>220</v>
      </c>
      <c r="N123" s="1" t="s">
        <v>34</v>
      </c>
      <c r="O123" s="1" t="s">
        <v>220</v>
      </c>
      <c r="P123" s="1" t="s">
        <v>219</v>
      </c>
      <c r="Q123" s="1" t="s">
        <v>258</v>
      </c>
      <c r="R123" s="1">
        <v>184</v>
      </c>
      <c r="S123" s="1">
        <f t="shared" si="8"/>
        <v>0</v>
      </c>
      <c r="T123" s="1" t="s">
        <v>173</v>
      </c>
      <c r="U123" s="1" t="s">
        <v>174</v>
      </c>
      <c r="AA123" s="1">
        <v>1</v>
      </c>
      <c r="AB123" s="1">
        <v>1</v>
      </c>
      <c r="AC123" s="1">
        <v>0</v>
      </c>
      <c r="AD123" s="1">
        <v>0</v>
      </c>
      <c r="AE123" s="1">
        <v>1</v>
      </c>
      <c r="AF123" s="1">
        <v>0</v>
      </c>
      <c r="AG123" s="1">
        <v>1</v>
      </c>
      <c r="AH123" s="1">
        <v>1</v>
      </c>
      <c r="AI123" s="1">
        <f t="shared" si="5"/>
        <v>1</v>
      </c>
      <c r="AJ123" s="1">
        <v>0</v>
      </c>
      <c r="AK123" s="1">
        <f t="shared" si="6"/>
        <v>1</v>
      </c>
      <c r="AL123" s="1">
        <v>1</v>
      </c>
    </row>
    <row r="124" spans="1:38" x14ac:dyDescent="0.3">
      <c r="A124" s="1">
        <v>2012</v>
      </c>
      <c r="B124" s="1">
        <v>123</v>
      </c>
      <c r="C124" s="1">
        <v>1</v>
      </c>
      <c r="D124" s="1" t="s">
        <v>30</v>
      </c>
      <c r="E124" s="1" t="s">
        <v>411</v>
      </c>
      <c r="F124" s="1" t="s">
        <v>984</v>
      </c>
      <c r="G124" s="1" t="s">
        <v>102</v>
      </c>
      <c r="H124" s="1" t="s">
        <v>103</v>
      </c>
      <c r="I124" s="1" t="s">
        <v>34</v>
      </c>
      <c r="J124" s="1" t="s">
        <v>45</v>
      </c>
      <c r="K124" s="1">
        <v>8</v>
      </c>
      <c r="L124" s="1">
        <v>12</v>
      </c>
      <c r="M124" s="1" t="s">
        <v>82</v>
      </c>
      <c r="N124" s="1" t="s">
        <v>44</v>
      </c>
      <c r="O124" s="1" t="s">
        <v>385</v>
      </c>
      <c r="P124" s="1" t="s">
        <v>386</v>
      </c>
      <c r="Q124" s="1" t="s">
        <v>387</v>
      </c>
      <c r="R124" s="1">
        <v>58</v>
      </c>
      <c r="S124" s="1">
        <f t="shared" si="8"/>
        <v>0</v>
      </c>
      <c r="T124" s="1" t="s">
        <v>388</v>
      </c>
      <c r="U124" s="1" t="s">
        <v>174</v>
      </c>
      <c r="AA124" s="1">
        <v>1</v>
      </c>
      <c r="AB124" s="1">
        <v>1</v>
      </c>
      <c r="AC124" s="1">
        <v>0</v>
      </c>
      <c r="AD124" s="1">
        <v>0</v>
      </c>
      <c r="AE124" s="1">
        <v>1</v>
      </c>
      <c r="AF124" s="1">
        <v>0</v>
      </c>
      <c r="AG124" s="1">
        <v>1</v>
      </c>
      <c r="AH124" s="1">
        <v>1</v>
      </c>
      <c r="AI124" s="1">
        <f t="shared" si="5"/>
        <v>1</v>
      </c>
      <c r="AJ124" s="1">
        <v>0</v>
      </c>
      <c r="AK124" s="1">
        <f t="shared" si="6"/>
        <v>1</v>
      </c>
      <c r="AL124" s="1">
        <v>1</v>
      </c>
    </row>
    <row r="125" spans="1:38" x14ac:dyDescent="0.3">
      <c r="A125" s="1">
        <v>2012</v>
      </c>
      <c r="B125" s="1">
        <v>124</v>
      </c>
      <c r="C125" s="1">
        <v>1</v>
      </c>
      <c r="D125" s="1" t="s">
        <v>61</v>
      </c>
      <c r="E125" s="1" t="s">
        <v>1008</v>
      </c>
      <c r="F125" s="1" t="s">
        <v>985</v>
      </c>
      <c r="G125" s="1" t="s">
        <v>171</v>
      </c>
      <c r="H125" s="1" t="s">
        <v>172</v>
      </c>
      <c r="I125" s="1" t="s">
        <v>44</v>
      </c>
      <c r="J125" s="1" t="s">
        <v>45</v>
      </c>
      <c r="K125" s="1">
        <v>7</v>
      </c>
      <c r="L125" s="1">
        <v>11</v>
      </c>
      <c r="M125" s="1" t="s">
        <v>48</v>
      </c>
      <c r="N125" s="1" t="s">
        <v>34</v>
      </c>
      <c r="O125" s="1" t="s">
        <v>48</v>
      </c>
      <c r="P125" s="1" t="s">
        <v>47</v>
      </c>
      <c r="Q125" s="1" t="s">
        <v>120</v>
      </c>
      <c r="R125" s="1">
        <v>153</v>
      </c>
      <c r="S125" s="1">
        <f t="shared" si="8"/>
        <v>0</v>
      </c>
      <c r="T125" s="1" t="s">
        <v>173</v>
      </c>
      <c r="U125" s="1" t="s">
        <v>174</v>
      </c>
      <c r="AA125" s="1">
        <v>1</v>
      </c>
      <c r="AB125" s="1">
        <v>1</v>
      </c>
      <c r="AC125" s="1">
        <v>0</v>
      </c>
      <c r="AD125" s="1">
        <v>0</v>
      </c>
      <c r="AE125" s="1">
        <v>1</v>
      </c>
      <c r="AF125" s="1">
        <v>0</v>
      </c>
      <c r="AG125" s="1">
        <v>1</v>
      </c>
      <c r="AH125" s="1">
        <v>1</v>
      </c>
      <c r="AI125" s="1">
        <f t="shared" si="5"/>
        <v>1</v>
      </c>
      <c r="AJ125" s="1">
        <v>0</v>
      </c>
      <c r="AK125" s="1">
        <f t="shared" si="6"/>
        <v>1</v>
      </c>
      <c r="AL125" s="1">
        <v>1</v>
      </c>
    </row>
    <row r="126" spans="1:38" x14ac:dyDescent="0.3">
      <c r="A126" s="1">
        <v>2012</v>
      </c>
      <c r="B126" s="1">
        <v>125</v>
      </c>
      <c r="C126" s="1">
        <v>1</v>
      </c>
      <c r="D126" s="1" t="s">
        <v>30</v>
      </c>
      <c r="E126" s="1" t="s">
        <v>1008</v>
      </c>
      <c r="F126" s="1" t="s">
        <v>986</v>
      </c>
      <c r="G126" s="1" t="s">
        <v>204</v>
      </c>
      <c r="H126" s="1" t="s">
        <v>193</v>
      </c>
      <c r="I126" s="1" t="s">
        <v>44</v>
      </c>
      <c r="J126" s="1" t="s">
        <v>45</v>
      </c>
      <c r="K126" s="1">
        <v>4</v>
      </c>
      <c r="L126" s="1">
        <v>8</v>
      </c>
      <c r="M126" s="1" t="s">
        <v>109</v>
      </c>
      <c r="N126" s="1" t="s">
        <v>44</v>
      </c>
      <c r="O126" s="1" t="s">
        <v>109</v>
      </c>
      <c r="P126" s="1" t="s">
        <v>108</v>
      </c>
      <c r="Q126" s="1" t="s">
        <v>149</v>
      </c>
      <c r="R126" s="1">
        <v>11</v>
      </c>
      <c r="S126" s="1">
        <f t="shared" si="8"/>
        <v>0</v>
      </c>
      <c r="T126" s="1" t="s">
        <v>173</v>
      </c>
      <c r="U126" s="1" t="s">
        <v>174</v>
      </c>
      <c r="V126" s="1" t="s">
        <v>326</v>
      </c>
      <c r="AA126" s="1">
        <v>1</v>
      </c>
      <c r="AB126" s="1">
        <v>1</v>
      </c>
      <c r="AC126" s="1">
        <v>0</v>
      </c>
      <c r="AD126" s="1">
        <v>0</v>
      </c>
      <c r="AE126" s="1">
        <v>1</v>
      </c>
      <c r="AF126" s="1">
        <v>0</v>
      </c>
      <c r="AG126" s="1">
        <v>1</v>
      </c>
      <c r="AH126" s="1">
        <v>1</v>
      </c>
      <c r="AI126" s="1">
        <f t="shared" si="5"/>
        <v>1</v>
      </c>
      <c r="AJ126" s="1">
        <v>0</v>
      </c>
      <c r="AK126" s="1">
        <f t="shared" si="6"/>
        <v>1</v>
      </c>
      <c r="AL126" s="1">
        <v>1</v>
      </c>
    </row>
    <row r="127" spans="1:38" x14ac:dyDescent="0.3">
      <c r="A127" s="1">
        <v>2012</v>
      </c>
      <c r="B127" s="1">
        <v>126</v>
      </c>
      <c r="C127" s="1">
        <v>1</v>
      </c>
      <c r="D127" s="1" t="s">
        <v>30</v>
      </c>
      <c r="E127" s="1" t="s">
        <v>1008</v>
      </c>
      <c r="F127" s="1" t="s">
        <v>987</v>
      </c>
      <c r="G127" s="1" t="s">
        <v>196</v>
      </c>
      <c r="H127" s="1" t="s">
        <v>195</v>
      </c>
      <c r="I127" s="1" t="s">
        <v>34</v>
      </c>
      <c r="J127" s="1" t="s">
        <v>45</v>
      </c>
      <c r="K127" s="1">
        <v>17</v>
      </c>
      <c r="L127" s="1">
        <v>21</v>
      </c>
      <c r="M127" s="1" t="s">
        <v>109</v>
      </c>
      <c r="N127" s="1" t="s">
        <v>44</v>
      </c>
      <c r="O127" s="1" t="s">
        <v>195</v>
      </c>
      <c r="P127" s="1" t="s">
        <v>196</v>
      </c>
      <c r="Q127" s="1" t="s">
        <v>197</v>
      </c>
      <c r="R127" s="1">
        <v>303</v>
      </c>
      <c r="S127" s="1">
        <f t="shared" si="8"/>
        <v>1</v>
      </c>
      <c r="T127" s="1" t="s">
        <v>56</v>
      </c>
      <c r="U127" s="1" t="s">
        <v>174</v>
      </c>
      <c r="AA127" s="1">
        <v>1</v>
      </c>
      <c r="AB127" s="1">
        <v>1</v>
      </c>
      <c r="AC127" s="1">
        <v>0</v>
      </c>
      <c r="AD127" s="1">
        <v>0</v>
      </c>
      <c r="AE127" s="1">
        <v>1</v>
      </c>
      <c r="AF127" s="1">
        <v>0</v>
      </c>
      <c r="AG127" s="1">
        <v>1</v>
      </c>
      <c r="AH127" s="1">
        <v>1</v>
      </c>
      <c r="AI127" s="1">
        <f t="shared" si="5"/>
        <v>1</v>
      </c>
      <c r="AJ127" s="1">
        <v>0</v>
      </c>
      <c r="AK127" s="1">
        <f t="shared" si="6"/>
        <v>1</v>
      </c>
      <c r="AL127" s="1">
        <v>1</v>
      </c>
    </row>
    <row r="128" spans="1:38" x14ac:dyDescent="0.3">
      <c r="A128" s="1">
        <v>2012</v>
      </c>
      <c r="B128" s="1">
        <v>127</v>
      </c>
      <c r="C128" s="1">
        <v>1</v>
      </c>
      <c r="D128" s="1" t="s">
        <v>61</v>
      </c>
      <c r="E128" s="1" t="s">
        <v>1008</v>
      </c>
      <c r="F128" s="1" t="s">
        <v>720</v>
      </c>
      <c r="G128" s="1" t="s">
        <v>250</v>
      </c>
      <c r="H128" s="1" t="s">
        <v>251</v>
      </c>
      <c r="I128" s="1" t="s">
        <v>34</v>
      </c>
      <c r="J128" s="1" t="s">
        <v>45</v>
      </c>
      <c r="K128" s="1">
        <v>3</v>
      </c>
      <c r="L128" s="1">
        <v>7</v>
      </c>
      <c r="M128" s="1" t="s">
        <v>54</v>
      </c>
      <c r="N128" s="1" t="s">
        <v>34</v>
      </c>
      <c r="O128" s="1" t="s">
        <v>54</v>
      </c>
      <c r="P128" s="1" t="s">
        <v>53</v>
      </c>
      <c r="Q128" s="1" t="s">
        <v>55</v>
      </c>
      <c r="R128" s="1">
        <v>216</v>
      </c>
      <c r="S128" s="1">
        <f t="shared" si="8"/>
        <v>1</v>
      </c>
      <c r="T128" s="1" t="s">
        <v>173</v>
      </c>
      <c r="U128" s="1" t="s">
        <v>174</v>
      </c>
      <c r="AA128" s="1">
        <v>1</v>
      </c>
      <c r="AB128" s="1">
        <v>1</v>
      </c>
      <c r="AC128" s="1">
        <v>0</v>
      </c>
      <c r="AD128" s="1">
        <v>0</v>
      </c>
      <c r="AE128" s="1">
        <v>1</v>
      </c>
      <c r="AF128" s="1">
        <v>0</v>
      </c>
      <c r="AG128" s="1">
        <v>1</v>
      </c>
      <c r="AH128" s="1">
        <v>1</v>
      </c>
      <c r="AI128" s="1">
        <f t="shared" si="5"/>
        <v>1</v>
      </c>
      <c r="AJ128" s="1">
        <v>0</v>
      </c>
      <c r="AK128" s="1">
        <f t="shared" si="6"/>
        <v>1</v>
      </c>
      <c r="AL128" s="1">
        <v>1</v>
      </c>
    </row>
    <row r="129" spans="1:38" x14ac:dyDescent="0.3">
      <c r="A129" s="1">
        <v>2012</v>
      </c>
      <c r="B129" s="1">
        <v>128</v>
      </c>
      <c r="C129" s="1">
        <v>2</v>
      </c>
      <c r="D129" s="1" t="s">
        <v>61</v>
      </c>
      <c r="E129" s="1" t="s">
        <v>1008</v>
      </c>
      <c r="F129" s="1" t="s">
        <v>720</v>
      </c>
      <c r="G129" s="1" t="s">
        <v>250</v>
      </c>
      <c r="H129" s="1" t="s">
        <v>251</v>
      </c>
      <c r="I129" s="1" t="s">
        <v>34</v>
      </c>
      <c r="J129" s="1" t="s">
        <v>45</v>
      </c>
      <c r="K129" s="1">
        <v>4</v>
      </c>
      <c r="L129" s="1">
        <v>8</v>
      </c>
      <c r="M129" s="1" t="s">
        <v>48</v>
      </c>
      <c r="N129" s="1" t="s">
        <v>34</v>
      </c>
      <c r="O129" s="1" t="s">
        <v>251</v>
      </c>
      <c r="P129" s="1" t="s">
        <v>250</v>
      </c>
      <c r="Q129" s="1" t="s">
        <v>260</v>
      </c>
      <c r="R129" s="1">
        <v>2</v>
      </c>
      <c r="S129" s="1">
        <f t="shared" si="8"/>
        <v>0</v>
      </c>
      <c r="T129" s="1" t="s">
        <v>56</v>
      </c>
      <c r="U129" s="1" t="s">
        <v>174</v>
      </c>
      <c r="AA129" s="1">
        <v>1</v>
      </c>
      <c r="AB129" s="1">
        <v>1</v>
      </c>
      <c r="AC129" s="1">
        <v>0</v>
      </c>
      <c r="AD129" s="1">
        <v>0</v>
      </c>
      <c r="AE129" s="1">
        <v>1</v>
      </c>
      <c r="AF129" s="1">
        <v>0</v>
      </c>
      <c r="AG129" s="1">
        <v>1</v>
      </c>
      <c r="AH129" s="1">
        <v>1</v>
      </c>
      <c r="AI129" s="1">
        <f t="shared" si="5"/>
        <v>1</v>
      </c>
      <c r="AJ129" s="1">
        <v>0</v>
      </c>
      <c r="AK129" s="1">
        <f t="shared" si="6"/>
        <v>1</v>
      </c>
      <c r="AL129" s="1">
        <v>1</v>
      </c>
    </row>
    <row r="130" spans="1:38" x14ac:dyDescent="0.3">
      <c r="A130" s="1">
        <v>2012</v>
      </c>
      <c r="B130" s="1">
        <v>129</v>
      </c>
      <c r="C130" s="1">
        <v>1</v>
      </c>
      <c r="D130" s="1" t="s">
        <v>61</v>
      </c>
      <c r="E130" s="1" t="s">
        <v>412</v>
      </c>
      <c r="F130" s="1" t="s">
        <v>989</v>
      </c>
      <c r="G130" s="1" t="s">
        <v>98</v>
      </c>
      <c r="H130" s="1" t="s">
        <v>216</v>
      </c>
      <c r="I130" s="1" t="s">
        <v>44</v>
      </c>
      <c r="J130" s="1" t="s">
        <v>45</v>
      </c>
      <c r="K130" s="1">
        <v>8</v>
      </c>
      <c r="L130" s="1">
        <v>12</v>
      </c>
      <c r="M130" s="1" t="s">
        <v>184</v>
      </c>
      <c r="N130" s="1" t="s">
        <v>44</v>
      </c>
      <c r="O130" s="1" t="s">
        <v>184</v>
      </c>
      <c r="P130" s="1" t="s">
        <v>185</v>
      </c>
      <c r="Q130" s="1" t="s">
        <v>186</v>
      </c>
      <c r="R130" s="1">
        <v>174</v>
      </c>
      <c r="S130" s="1">
        <f t="shared" si="8"/>
        <v>0</v>
      </c>
      <c r="T130" s="1" t="s">
        <v>173</v>
      </c>
      <c r="U130" s="1" t="s">
        <v>174</v>
      </c>
      <c r="AA130" s="1">
        <v>1</v>
      </c>
      <c r="AB130" s="1">
        <v>1</v>
      </c>
      <c r="AC130" s="1">
        <v>0</v>
      </c>
      <c r="AD130" s="1">
        <v>0</v>
      </c>
      <c r="AE130" s="1">
        <v>1</v>
      </c>
      <c r="AF130" s="1">
        <v>0</v>
      </c>
      <c r="AG130" s="1">
        <v>1</v>
      </c>
      <c r="AH130" s="1">
        <v>1</v>
      </c>
      <c r="AI130" s="1">
        <f t="shared" ref="AI130:AI193" si="9">SUM(AH130,AF130)</f>
        <v>1</v>
      </c>
      <c r="AJ130" s="1">
        <v>0</v>
      </c>
      <c r="AK130" s="1">
        <f t="shared" ref="AK130:AK193" si="10">SUM(AI130:AJ130)</f>
        <v>1</v>
      </c>
      <c r="AL130" s="1">
        <v>1</v>
      </c>
    </row>
    <row r="131" spans="1:38" x14ac:dyDescent="0.3">
      <c r="A131" s="1">
        <v>2012</v>
      </c>
      <c r="B131" s="1">
        <v>130</v>
      </c>
      <c r="C131" s="1">
        <v>1</v>
      </c>
      <c r="D131" s="1" t="s">
        <v>61</v>
      </c>
      <c r="E131" s="1" t="s">
        <v>511</v>
      </c>
      <c r="F131" s="1" t="s">
        <v>724</v>
      </c>
      <c r="G131" s="1" t="s">
        <v>166</v>
      </c>
      <c r="H131" s="1" t="s">
        <v>167</v>
      </c>
      <c r="I131" s="1" t="s">
        <v>44</v>
      </c>
      <c r="J131" s="1" t="s">
        <v>45</v>
      </c>
      <c r="K131" s="1">
        <v>12</v>
      </c>
      <c r="L131" s="1">
        <v>16</v>
      </c>
      <c r="M131" s="1" t="s">
        <v>220</v>
      </c>
      <c r="N131" s="1" t="s">
        <v>34</v>
      </c>
      <c r="O131" s="1" t="s">
        <v>220</v>
      </c>
      <c r="P131" s="1" t="s">
        <v>219</v>
      </c>
      <c r="Q131" s="1" t="s">
        <v>258</v>
      </c>
      <c r="R131" s="1">
        <v>184</v>
      </c>
      <c r="S131" s="1">
        <f t="shared" si="8"/>
        <v>0</v>
      </c>
      <c r="T131" s="1" t="s">
        <v>173</v>
      </c>
      <c r="U131" s="1" t="s">
        <v>174</v>
      </c>
      <c r="AA131" s="1">
        <v>1</v>
      </c>
      <c r="AB131" s="1">
        <v>1</v>
      </c>
      <c r="AC131" s="1">
        <v>0</v>
      </c>
      <c r="AD131" s="1">
        <v>0</v>
      </c>
      <c r="AE131" s="1">
        <v>1</v>
      </c>
      <c r="AF131" s="1">
        <v>0</v>
      </c>
      <c r="AG131" s="1">
        <v>1</v>
      </c>
      <c r="AH131" s="1">
        <v>1</v>
      </c>
      <c r="AI131" s="1">
        <f t="shared" si="9"/>
        <v>1</v>
      </c>
      <c r="AJ131" s="1">
        <v>0</v>
      </c>
      <c r="AK131" s="1">
        <f t="shared" si="10"/>
        <v>1</v>
      </c>
      <c r="AL131" s="1">
        <v>1</v>
      </c>
    </row>
    <row r="132" spans="1:38" x14ac:dyDescent="0.3">
      <c r="A132" s="1">
        <v>2012</v>
      </c>
      <c r="B132" s="1">
        <v>131</v>
      </c>
      <c r="C132" s="1">
        <v>1</v>
      </c>
      <c r="D132" s="1" t="s">
        <v>61</v>
      </c>
      <c r="E132" s="1" t="s">
        <v>297</v>
      </c>
      <c r="F132" s="1" t="s">
        <v>946</v>
      </c>
      <c r="G132" s="1" t="s">
        <v>250</v>
      </c>
      <c r="H132" s="1" t="s">
        <v>251</v>
      </c>
      <c r="I132" s="1" t="s">
        <v>34</v>
      </c>
      <c r="J132" s="1" t="s">
        <v>45</v>
      </c>
      <c r="K132" s="1">
        <v>3</v>
      </c>
      <c r="L132" s="1">
        <v>7</v>
      </c>
      <c r="M132" s="1" t="s">
        <v>54</v>
      </c>
      <c r="N132" s="1" t="s">
        <v>34</v>
      </c>
      <c r="O132" s="1" t="s">
        <v>54</v>
      </c>
      <c r="P132" s="1" t="s">
        <v>53</v>
      </c>
      <c r="Q132" s="1" t="s">
        <v>55</v>
      </c>
      <c r="R132" s="1">
        <v>216</v>
      </c>
      <c r="S132" s="1">
        <f t="shared" si="8"/>
        <v>1</v>
      </c>
      <c r="T132" s="1" t="s">
        <v>173</v>
      </c>
      <c r="U132" s="1" t="s">
        <v>174</v>
      </c>
      <c r="AA132" s="1">
        <v>1</v>
      </c>
      <c r="AB132" s="1">
        <v>1</v>
      </c>
      <c r="AC132" s="1">
        <v>0</v>
      </c>
      <c r="AD132" s="1">
        <v>0</v>
      </c>
      <c r="AE132" s="1">
        <v>1</v>
      </c>
      <c r="AF132" s="1">
        <v>0</v>
      </c>
      <c r="AG132" s="1">
        <v>1</v>
      </c>
      <c r="AH132" s="1">
        <v>1</v>
      </c>
      <c r="AI132" s="1">
        <f t="shared" si="9"/>
        <v>1</v>
      </c>
      <c r="AJ132" s="1">
        <v>0</v>
      </c>
      <c r="AK132" s="1">
        <f t="shared" si="10"/>
        <v>1</v>
      </c>
      <c r="AL132" s="1">
        <v>1</v>
      </c>
    </row>
    <row r="133" spans="1:38" x14ac:dyDescent="0.3">
      <c r="A133" s="1">
        <v>2012</v>
      </c>
      <c r="B133" s="1">
        <v>132</v>
      </c>
      <c r="C133" s="1">
        <v>1</v>
      </c>
      <c r="D133" s="1" t="s">
        <v>61</v>
      </c>
      <c r="E133" s="1" t="s">
        <v>512</v>
      </c>
      <c r="F133" s="1" t="s">
        <v>990</v>
      </c>
      <c r="G133" s="1" t="s">
        <v>98</v>
      </c>
      <c r="H133" s="1" t="s">
        <v>99</v>
      </c>
      <c r="I133" s="1" t="s">
        <v>44</v>
      </c>
      <c r="J133" s="1" t="s">
        <v>45</v>
      </c>
      <c r="K133" s="1">
        <v>12</v>
      </c>
      <c r="L133" s="1">
        <v>16</v>
      </c>
      <c r="M133" s="1" t="s">
        <v>82</v>
      </c>
      <c r="N133" s="1" t="s">
        <v>44</v>
      </c>
      <c r="O133" s="1" t="s">
        <v>99</v>
      </c>
      <c r="P133" s="1" t="s">
        <v>209</v>
      </c>
      <c r="Q133" s="1" t="s">
        <v>210</v>
      </c>
      <c r="R133" s="1">
        <v>2</v>
      </c>
      <c r="S133" s="1">
        <f t="shared" si="8"/>
        <v>0</v>
      </c>
      <c r="T133" s="1" t="s">
        <v>56</v>
      </c>
      <c r="U133" s="1" t="s">
        <v>174</v>
      </c>
      <c r="AA133" s="1">
        <v>1</v>
      </c>
      <c r="AB133" s="1">
        <v>1</v>
      </c>
      <c r="AC133" s="1">
        <v>0</v>
      </c>
      <c r="AD133" s="1">
        <v>0</v>
      </c>
      <c r="AE133" s="1">
        <v>1</v>
      </c>
      <c r="AF133" s="1">
        <v>0</v>
      </c>
      <c r="AG133" s="1">
        <v>1</v>
      </c>
      <c r="AH133" s="1">
        <v>1</v>
      </c>
      <c r="AI133" s="1">
        <f t="shared" si="9"/>
        <v>1</v>
      </c>
      <c r="AJ133" s="1">
        <v>0</v>
      </c>
      <c r="AK133" s="1">
        <f t="shared" si="10"/>
        <v>1</v>
      </c>
      <c r="AL133" s="1">
        <v>1</v>
      </c>
    </row>
    <row r="134" spans="1:38" x14ac:dyDescent="0.3">
      <c r="A134" s="1">
        <v>2012</v>
      </c>
      <c r="B134" s="1">
        <v>133</v>
      </c>
      <c r="C134" s="1">
        <v>1</v>
      </c>
      <c r="D134" s="1" t="s">
        <v>61</v>
      </c>
      <c r="E134" s="1" t="s">
        <v>327</v>
      </c>
      <c r="F134" s="1" t="s">
        <v>799</v>
      </c>
      <c r="G134" s="1" t="s">
        <v>250</v>
      </c>
      <c r="H134" s="1" t="s">
        <v>251</v>
      </c>
      <c r="I134" s="1" t="s">
        <v>34</v>
      </c>
      <c r="J134" s="1" t="s">
        <v>45</v>
      </c>
      <c r="K134" s="1">
        <v>13</v>
      </c>
      <c r="L134" s="1">
        <v>17</v>
      </c>
      <c r="M134" s="1" t="s">
        <v>144</v>
      </c>
      <c r="N134" s="1" t="s">
        <v>34</v>
      </c>
      <c r="O134" s="1" t="s">
        <v>144</v>
      </c>
      <c r="P134" s="1" t="s">
        <v>145</v>
      </c>
      <c r="Q134" s="1" t="s">
        <v>146</v>
      </c>
      <c r="R134" s="1">
        <v>232</v>
      </c>
      <c r="S134" s="1">
        <f t="shared" si="8"/>
        <v>1</v>
      </c>
      <c r="T134" s="1" t="s">
        <v>173</v>
      </c>
      <c r="U134" s="1" t="s">
        <v>174</v>
      </c>
      <c r="AA134" s="1">
        <v>1</v>
      </c>
      <c r="AB134" s="1">
        <v>1</v>
      </c>
      <c r="AC134" s="1">
        <v>0</v>
      </c>
      <c r="AD134" s="1">
        <v>0</v>
      </c>
      <c r="AE134" s="1">
        <v>1</v>
      </c>
      <c r="AF134" s="1">
        <v>0</v>
      </c>
      <c r="AG134" s="1">
        <v>1</v>
      </c>
      <c r="AH134" s="1">
        <v>1</v>
      </c>
      <c r="AI134" s="1">
        <f t="shared" si="9"/>
        <v>1</v>
      </c>
      <c r="AJ134" s="1">
        <v>0</v>
      </c>
      <c r="AK134" s="1">
        <f t="shared" si="10"/>
        <v>1</v>
      </c>
      <c r="AL134" s="1">
        <v>1</v>
      </c>
    </row>
    <row r="135" spans="1:38" x14ac:dyDescent="0.3">
      <c r="A135" s="1">
        <v>2012</v>
      </c>
      <c r="B135" s="1">
        <v>134</v>
      </c>
      <c r="C135" s="1">
        <v>1</v>
      </c>
      <c r="D135" s="1" t="s">
        <v>61</v>
      </c>
      <c r="E135" s="1" t="s">
        <v>267</v>
      </c>
      <c r="F135" s="1" t="s">
        <v>991</v>
      </c>
      <c r="G135" s="1" t="s">
        <v>183</v>
      </c>
      <c r="H135" s="1" t="s">
        <v>184</v>
      </c>
      <c r="I135" s="1" t="s">
        <v>44</v>
      </c>
      <c r="J135" s="1" t="s">
        <v>45</v>
      </c>
      <c r="K135" s="1">
        <v>1</v>
      </c>
      <c r="L135" s="1">
        <v>5</v>
      </c>
      <c r="M135" s="1" t="s">
        <v>216</v>
      </c>
      <c r="N135" s="1" t="s">
        <v>44</v>
      </c>
      <c r="O135" s="1" t="s">
        <v>216</v>
      </c>
      <c r="P135" s="1" t="s">
        <v>209</v>
      </c>
      <c r="Q135" s="1" t="s">
        <v>210</v>
      </c>
      <c r="R135" s="1">
        <v>2</v>
      </c>
      <c r="S135" s="1">
        <f t="shared" si="8"/>
        <v>0</v>
      </c>
      <c r="T135" s="1" t="s">
        <v>173</v>
      </c>
      <c r="U135" s="1" t="s">
        <v>174</v>
      </c>
      <c r="AA135" s="1">
        <v>1</v>
      </c>
      <c r="AB135" s="1">
        <v>1</v>
      </c>
      <c r="AC135" s="1">
        <v>0</v>
      </c>
      <c r="AD135" s="1">
        <v>0</v>
      </c>
      <c r="AE135" s="1">
        <v>1</v>
      </c>
      <c r="AF135" s="1">
        <v>0</v>
      </c>
      <c r="AG135" s="1">
        <v>1</v>
      </c>
      <c r="AH135" s="1">
        <v>1</v>
      </c>
      <c r="AI135" s="1">
        <f t="shared" si="9"/>
        <v>1</v>
      </c>
      <c r="AJ135" s="1">
        <v>0</v>
      </c>
      <c r="AK135" s="1">
        <f t="shared" si="10"/>
        <v>1</v>
      </c>
      <c r="AL135" s="1">
        <v>1</v>
      </c>
    </row>
    <row r="136" spans="1:38" x14ac:dyDescent="0.3">
      <c r="A136" s="1">
        <v>2012</v>
      </c>
      <c r="B136" s="1">
        <v>135</v>
      </c>
      <c r="C136" s="1">
        <v>1</v>
      </c>
      <c r="D136" s="1" t="s">
        <v>61</v>
      </c>
      <c r="E136" s="1" t="s">
        <v>543</v>
      </c>
      <c r="F136" s="1" t="s">
        <v>992</v>
      </c>
      <c r="G136" s="1" t="s">
        <v>250</v>
      </c>
      <c r="H136" s="1" t="s">
        <v>251</v>
      </c>
      <c r="I136" s="1" t="s">
        <v>34</v>
      </c>
      <c r="J136" s="1" t="s">
        <v>45</v>
      </c>
      <c r="K136" s="1">
        <v>13</v>
      </c>
      <c r="L136" s="1">
        <v>17</v>
      </c>
      <c r="M136" s="1" t="s">
        <v>144</v>
      </c>
      <c r="N136" s="1" t="s">
        <v>34</v>
      </c>
      <c r="O136" s="1" t="s">
        <v>144</v>
      </c>
      <c r="P136" s="1" t="s">
        <v>145</v>
      </c>
      <c r="Q136" s="1" t="s">
        <v>146</v>
      </c>
      <c r="R136" s="1">
        <v>232</v>
      </c>
      <c r="S136" s="1">
        <f t="shared" si="8"/>
        <v>1</v>
      </c>
      <c r="T136" s="1" t="s">
        <v>173</v>
      </c>
      <c r="U136" s="1" t="s">
        <v>174</v>
      </c>
      <c r="AA136" s="1">
        <v>1</v>
      </c>
      <c r="AB136" s="1">
        <v>1</v>
      </c>
      <c r="AC136" s="1">
        <v>0</v>
      </c>
      <c r="AD136" s="1">
        <v>0</v>
      </c>
      <c r="AE136" s="1">
        <v>1</v>
      </c>
      <c r="AF136" s="1">
        <v>0</v>
      </c>
      <c r="AG136" s="1">
        <v>1</v>
      </c>
      <c r="AH136" s="1">
        <v>1</v>
      </c>
      <c r="AI136" s="1">
        <f t="shared" si="9"/>
        <v>1</v>
      </c>
      <c r="AJ136" s="1">
        <v>0</v>
      </c>
      <c r="AK136" s="1">
        <f t="shared" si="10"/>
        <v>1</v>
      </c>
      <c r="AL136" s="1">
        <v>1</v>
      </c>
    </row>
    <row r="137" spans="1:38" x14ac:dyDescent="0.3">
      <c r="A137" s="1">
        <v>2012</v>
      </c>
      <c r="B137" s="1">
        <v>136</v>
      </c>
      <c r="C137" s="1">
        <v>1</v>
      </c>
      <c r="D137" s="1" t="s">
        <v>61</v>
      </c>
      <c r="E137" s="1" t="s">
        <v>268</v>
      </c>
      <c r="F137" s="1" t="s">
        <v>993</v>
      </c>
      <c r="G137" s="1" t="s">
        <v>183</v>
      </c>
      <c r="H137" s="1" t="s">
        <v>184</v>
      </c>
      <c r="I137" s="1" t="s">
        <v>44</v>
      </c>
      <c r="J137" s="1" t="s">
        <v>45</v>
      </c>
      <c r="K137" s="1">
        <v>15</v>
      </c>
      <c r="L137" s="1">
        <v>19</v>
      </c>
      <c r="M137" s="1" t="s">
        <v>172</v>
      </c>
      <c r="N137" s="1" t="s">
        <v>44</v>
      </c>
      <c r="O137" s="1" t="s">
        <v>184</v>
      </c>
      <c r="P137" s="1" t="s">
        <v>185</v>
      </c>
      <c r="Q137" s="1" t="s">
        <v>186</v>
      </c>
      <c r="R137" s="1">
        <v>174</v>
      </c>
      <c r="S137" s="1">
        <f t="shared" si="8"/>
        <v>0</v>
      </c>
      <c r="T137" s="1" t="s">
        <v>56</v>
      </c>
      <c r="U137" s="1" t="s">
        <v>174</v>
      </c>
      <c r="AA137" s="1">
        <v>1</v>
      </c>
      <c r="AB137" s="1">
        <v>1</v>
      </c>
      <c r="AC137" s="1">
        <v>0</v>
      </c>
      <c r="AD137" s="1">
        <v>0</v>
      </c>
      <c r="AE137" s="1">
        <v>1</v>
      </c>
      <c r="AF137" s="1">
        <v>0</v>
      </c>
      <c r="AG137" s="1">
        <v>1</v>
      </c>
      <c r="AH137" s="1">
        <v>1</v>
      </c>
      <c r="AI137" s="1">
        <f t="shared" si="9"/>
        <v>1</v>
      </c>
      <c r="AJ137" s="1">
        <v>0</v>
      </c>
      <c r="AK137" s="1">
        <f t="shared" si="10"/>
        <v>1</v>
      </c>
      <c r="AL137" s="1">
        <v>1</v>
      </c>
    </row>
    <row r="138" spans="1:38" x14ac:dyDescent="0.3">
      <c r="A138" s="1">
        <v>2012</v>
      </c>
      <c r="B138" s="1">
        <v>137</v>
      </c>
      <c r="C138" s="1">
        <v>1</v>
      </c>
      <c r="D138" s="1" t="s">
        <v>30</v>
      </c>
      <c r="E138" s="1" t="s">
        <v>268</v>
      </c>
      <c r="F138" s="1" t="s">
        <v>782</v>
      </c>
      <c r="G138" s="1" t="s">
        <v>102</v>
      </c>
      <c r="H138" s="1" t="s">
        <v>103</v>
      </c>
      <c r="I138" s="1" t="s">
        <v>34</v>
      </c>
      <c r="J138" s="1" t="s">
        <v>45</v>
      </c>
      <c r="K138" s="1">
        <v>4</v>
      </c>
      <c r="L138" s="1">
        <v>8</v>
      </c>
      <c r="M138" s="1" t="s">
        <v>64</v>
      </c>
      <c r="N138" s="1" t="s">
        <v>34</v>
      </c>
      <c r="O138" s="1" t="s">
        <v>103</v>
      </c>
      <c r="P138" s="1" t="s">
        <v>255</v>
      </c>
      <c r="Q138" s="1" t="s">
        <v>256</v>
      </c>
      <c r="R138" s="1">
        <v>142</v>
      </c>
      <c r="S138" s="1">
        <f t="shared" si="8"/>
        <v>0</v>
      </c>
      <c r="T138" s="1" t="s">
        <v>56</v>
      </c>
      <c r="U138" s="1" t="s">
        <v>174</v>
      </c>
      <c r="AA138" s="1">
        <v>1</v>
      </c>
      <c r="AB138" s="1">
        <v>1</v>
      </c>
      <c r="AC138" s="1">
        <v>0</v>
      </c>
      <c r="AD138" s="1">
        <v>0</v>
      </c>
      <c r="AE138" s="1">
        <v>1</v>
      </c>
      <c r="AF138" s="1">
        <v>0</v>
      </c>
      <c r="AG138" s="1">
        <v>1</v>
      </c>
      <c r="AH138" s="1">
        <v>1</v>
      </c>
      <c r="AI138" s="1">
        <f t="shared" si="9"/>
        <v>1</v>
      </c>
      <c r="AJ138" s="1">
        <v>0</v>
      </c>
      <c r="AK138" s="1">
        <f t="shared" si="10"/>
        <v>1</v>
      </c>
      <c r="AL138" s="1">
        <v>1</v>
      </c>
    </row>
    <row r="139" spans="1:38" x14ac:dyDescent="0.3">
      <c r="A139" s="1">
        <v>2012</v>
      </c>
      <c r="B139" s="1">
        <v>138</v>
      </c>
      <c r="C139" s="1">
        <v>1</v>
      </c>
      <c r="D139" s="1" t="s">
        <v>61</v>
      </c>
      <c r="E139" s="1" t="s">
        <v>601</v>
      </c>
      <c r="F139" s="1" t="s">
        <v>689</v>
      </c>
      <c r="G139" s="1" t="s">
        <v>89</v>
      </c>
      <c r="H139" s="1" t="s">
        <v>90</v>
      </c>
      <c r="I139" s="1" t="s">
        <v>44</v>
      </c>
      <c r="J139" s="1" t="s">
        <v>45</v>
      </c>
      <c r="K139" s="1">
        <v>16</v>
      </c>
      <c r="L139" s="1">
        <v>20</v>
      </c>
      <c r="M139" s="1" t="s">
        <v>87</v>
      </c>
      <c r="N139" s="1" t="s">
        <v>44</v>
      </c>
      <c r="O139" s="1" t="s">
        <v>90</v>
      </c>
      <c r="P139" s="1" t="s">
        <v>89</v>
      </c>
      <c r="Q139" s="1" t="s">
        <v>232</v>
      </c>
      <c r="R139" s="1">
        <v>192</v>
      </c>
      <c r="S139" s="1">
        <f t="shared" si="8"/>
        <v>0</v>
      </c>
      <c r="T139" s="1" t="s">
        <v>56</v>
      </c>
      <c r="U139" s="1" t="s">
        <v>174</v>
      </c>
      <c r="AA139" s="1">
        <v>1</v>
      </c>
      <c r="AB139" s="1">
        <v>1</v>
      </c>
      <c r="AC139" s="1">
        <v>0</v>
      </c>
      <c r="AD139" s="1">
        <v>0</v>
      </c>
      <c r="AE139" s="1">
        <v>1</v>
      </c>
      <c r="AF139" s="1">
        <v>0</v>
      </c>
      <c r="AG139" s="1">
        <v>1</v>
      </c>
      <c r="AH139" s="1">
        <v>1</v>
      </c>
      <c r="AI139" s="1">
        <f t="shared" si="9"/>
        <v>1</v>
      </c>
      <c r="AJ139" s="1">
        <v>0</v>
      </c>
      <c r="AK139" s="1">
        <f t="shared" si="10"/>
        <v>1</v>
      </c>
      <c r="AL139" s="1">
        <v>1</v>
      </c>
    </row>
    <row r="140" spans="1:38" x14ac:dyDescent="0.3">
      <c r="A140" s="1">
        <v>2012</v>
      </c>
      <c r="B140" s="1">
        <v>139</v>
      </c>
      <c r="C140" s="1">
        <v>1</v>
      </c>
      <c r="D140" s="1" t="s">
        <v>30</v>
      </c>
      <c r="E140" s="1" t="s">
        <v>362</v>
      </c>
      <c r="F140" s="1" t="s">
        <v>801</v>
      </c>
      <c r="G140" s="1" t="s">
        <v>127</v>
      </c>
      <c r="H140" s="1" t="s">
        <v>128</v>
      </c>
      <c r="I140" s="1" t="s">
        <v>44</v>
      </c>
      <c r="J140" s="1" t="s">
        <v>45</v>
      </c>
      <c r="K140" s="1">
        <v>11</v>
      </c>
      <c r="L140" s="1">
        <v>15</v>
      </c>
      <c r="M140" s="1" t="s">
        <v>184</v>
      </c>
      <c r="N140" s="1" t="s">
        <v>44</v>
      </c>
      <c r="O140" s="1" t="s">
        <v>184</v>
      </c>
      <c r="P140" s="1" t="s">
        <v>185</v>
      </c>
      <c r="Q140" s="1" t="s">
        <v>186</v>
      </c>
      <c r="R140" s="1">
        <v>174</v>
      </c>
      <c r="S140" s="1">
        <f t="shared" si="8"/>
        <v>0</v>
      </c>
      <c r="T140" s="1" t="s">
        <v>173</v>
      </c>
      <c r="U140" s="1" t="s">
        <v>174</v>
      </c>
      <c r="AA140" s="1">
        <v>1</v>
      </c>
      <c r="AB140" s="1">
        <v>1</v>
      </c>
      <c r="AC140" s="1">
        <v>0</v>
      </c>
      <c r="AD140" s="1">
        <v>0</v>
      </c>
      <c r="AE140" s="1">
        <v>1</v>
      </c>
      <c r="AF140" s="1">
        <v>0</v>
      </c>
      <c r="AG140" s="1">
        <v>1</v>
      </c>
      <c r="AH140" s="1">
        <v>1</v>
      </c>
      <c r="AI140" s="1">
        <f t="shared" si="9"/>
        <v>1</v>
      </c>
      <c r="AJ140" s="1">
        <v>0</v>
      </c>
      <c r="AK140" s="1">
        <f t="shared" si="10"/>
        <v>1</v>
      </c>
      <c r="AL140" s="1">
        <v>1</v>
      </c>
    </row>
    <row r="141" spans="1:38" x14ac:dyDescent="0.3">
      <c r="A141" s="1">
        <v>2012</v>
      </c>
      <c r="B141" s="1">
        <v>140</v>
      </c>
      <c r="C141" s="1">
        <v>1</v>
      </c>
      <c r="D141" s="1" t="s">
        <v>30</v>
      </c>
      <c r="E141" s="1" t="s">
        <v>46</v>
      </c>
      <c r="F141" s="1" t="s">
        <v>845</v>
      </c>
      <c r="G141" s="1" t="s">
        <v>47</v>
      </c>
      <c r="H141" s="1" t="s">
        <v>48</v>
      </c>
      <c r="I141" s="1" t="s">
        <v>34</v>
      </c>
      <c r="J141" s="1" t="s">
        <v>45</v>
      </c>
      <c r="K141" s="1">
        <v>1</v>
      </c>
      <c r="L141" s="1">
        <v>5</v>
      </c>
      <c r="M141" s="1" t="s">
        <v>49</v>
      </c>
      <c r="O141" s="1" t="s">
        <v>37</v>
      </c>
      <c r="P141" s="1" t="s">
        <v>37</v>
      </c>
      <c r="Q141" s="1" t="s">
        <v>37</v>
      </c>
      <c r="R141" s="1" t="s">
        <v>37</v>
      </c>
      <c r="S141" s="1" t="s">
        <v>38</v>
      </c>
      <c r="T141" s="1" t="s">
        <v>49</v>
      </c>
      <c r="U141" s="1" t="s">
        <v>50</v>
      </c>
      <c r="V141" s="1" t="s">
        <v>51</v>
      </c>
      <c r="AA141" s="1">
        <v>1</v>
      </c>
      <c r="AB141" s="1">
        <v>0</v>
      </c>
      <c r="AC141" s="1">
        <v>0</v>
      </c>
      <c r="AD141" s="1">
        <v>0</v>
      </c>
      <c r="AE141" s="1">
        <v>0</v>
      </c>
      <c r="AF141" s="1">
        <v>0</v>
      </c>
      <c r="AG141" s="1">
        <v>0</v>
      </c>
      <c r="AH141" s="1">
        <v>1</v>
      </c>
      <c r="AI141" s="1">
        <f t="shared" si="9"/>
        <v>1</v>
      </c>
      <c r="AJ141" s="1">
        <v>0</v>
      </c>
      <c r="AK141" s="1">
        <f t="shared" si="10"/>
        <v>1</v>
      </c>
      <c r="AL141" s="1">
        <v>0</v>
      </c>
    </row>
    <row r="142" spans="1:38" x14ac:dyDescent="0.3">
      <c r="A142" s="1">
        <v>2012</v>
      </c>
      <c r="B142" s="1">
        <v>141</v>
      </c>
      <c r="C142" s="1">
        <v>1</v>
      </c>
      <c r="D142" s="1" t="s">
        <v>61</v>
      </c>
      <c r="E142" s="1" t="s">
        <v>514</v>
      </c>
      <c r="F142" s="1" t="s">
        <v>994</v>
      </c>
      <c r="G142" s="1" t="s">
        <v>81</v>
      </c>
      <c r="H142" s="1" t="s">
        <v>82</v>
      </c>
      <c r="I142" s="1" t="s">
        <v>44</v>
      </c>
      <c r="J142" s="1" t="s">
        <v>45</v>
      </c>
      <c r="K142" s="1">
        <v>12</v>
      </c>
      <c r="L142" s="1">
        <v>16</v>
      </c>
      <c r="M142" s="1" t="s">
        <v>99</v>
      </c>
      <c r="N142" s="1" t="s">
        <v>44</v>
      </c>
      <c r="O142" s="1" t="s">
        <v>99</v>
      </c>
      <c r="P142" s="1" t="s">
        <v>209</v>
      </c>
      <c r="Q142" s="1" t="s">
        <v>210</v>
      </c>
      <c r="R142" s="1">
        <v>2</v>
      </c>
      <c r="S142" s="1">
        <f t="shared" ref="S142:S151" si="11">IF(R142&lt;196.3,0,1)</f>
        <v>0</v>
      </c>
      <c r="T142" s="1" t="s">
        <v>173</v>
      </c>
      <c r="U142" s="1" t="s">
        <v>174</v>
      </c>
      <c r="AA142" s="1">
        <v>1</v>
      </c>
      <c r="AB142" s="1">
        <v>1</v>
      </c>
      <c r="AC142" s="1">
        <v>0</v>
      </c>
      <c r="AD142" s="1">
        <v>0</v>
      </c>
      <c r="AE142" s="1">
        <v>1</v>
      </c>
      <c r="AF142" s="1">
        <v>0</v>
      </c>
      <c r="AG142" s="1">
        <v>1</v>
      </c>
      <c r="AH142" s="1">
        <v>1</v>
      </c>
      <c r="AI142" s="1">
        <f t="shared" si="9"/>
        <v>1</v>
      </c>
      <c r="AJ142" s="1">
        <v>0</v>
      </c>
      <c r="AK142" s="1">
        <f t="shared" si="10"/>
        <v>1</v>
      </c>
      <c r="AL142" s="1">
        <v>1</v>
      </c>
    </row>
    <row r="143" spans="1:38" x14ac:dyDescent="0.3">
      <c r="A143" s="1">
        <v>2012</v>
      </c>
      <c r="B143" s="1">
        <v>142</v>
      </c>
      <c r="C143" s="1">
        <v>1</v>
      </c>
      <c r="D143" s="1" t="s">
        <v>61</v>
      </c>
      <c r="E143" s="1" t="s">
        <v>134</v>
      </c>
      <c r="F143" s="1" t="s">
        <v>996</v>
      </c>
      <c r="G143" s="1" t="s">
        <v>248</v>
      </c>
      <c r="H143" s="1" t="s">
        <v>212</v>
      </c>
      <c r="I143" s="1" t="s">
        <v>44</v>
      </c>
      <c r="J143" s="1" t="s">
        <v>45</v>
      </c>
      <c r="K143" s="1">
        <v>10</v>
      </c>
      <c r="L143" s="1">
        <v>14</v>
      </c>
      <c r="M143" s="1" t="s">
        <v>103</v>
      </c>
      <c r="N143" s="1" t="s">
        <v>34</v>
      </c>
      <c r="O143" s="1" t="s">
        <v>212</v>
      </c>
      <c r="P143" s="1" t="s">
        <v>248</v>
      </c>
      <c r="Q143" s="1" t="s">
        <v>301</v>
      </c>
      <c r="R143" s="1">
        <v>8</v>
      </c>
      <c r="S143" s="1">
        <f t="shared" si="11"/>
        <v>0</v>
      </c>
      <c r="T143" s="1" t="s">
        <v>56</v>
      </c>
      <c r="U143" s="1" t="s">
        <v>174</v>
      </c>
      <c r="AA143" s="1">
        <v>1</v>
      </c>
      <c r="AB143" s="1">
        <v>1</v>
      </c>
      <c r="AC143" s="1">
        <v>0</v>
      </c>
      <c r="AD143" s="1">
        <v>0</v>
      </c>
      <c r="AE143" s="1">
        <v>1</v>
      </c>
      <c r="AF143" s="1">
        <v>0</v>
      </c>
      <c r="AG143" s="1">
        <v>1</v>
      </c>
      <c r="AH143" s="1">
        <v>1</v>
      </c>
      <c r="AI143" s="1">
        <f t="shared" si="9"/>
        <v>1</v>
      </c>
      <c r="AJ143" s="1">
        <v>0</v>
      </c>
      <c r="AK143" s="1">
        <f t="shared" si="10"/>
        <v>1</v>
      </c>
      <c r="AL143" s="1">
        <v>1</v>
      </c>
    </row>
    <row r="144" spans="1:38" x14ac:dyDescent="0.3">
      <c r="A144" s="1">
        <v>2012</v>
      </c>
      <c r="B144" s="1">
        <v>143</v>
      </c>
      <c r="C144" s="1">
        <v>1</v>
      </c>
      <c r="D144" s="1" t="s">
        <v>30</v>
      </c>
      <c r="E144" s="1" t="s">
        <v>134</v>
      </c>
      <c r="F144" s="1" t="s">
        <v>995</v>
      </c>
      <c r="G144" s="1" t="s">
        <v>127</v>
      </c>
      <c r="H144" s="1" t="s">
        <v>128</v>
      </c>
      <c r="I144" s="1" t="s">
        <v>44</v>
      </c>
      <c r="J144" s="1" t="s">
        <v>45</v>
      </c>
      <c r="K144" s="1">
        <v>2</v>
      </c>
      <c r="L144" s="1">
        <v>6</v>
      </c>
      <c r="M144" s="1" t="s">
        <v>48</v>
      </c>
      <c r="N144" s="1" t="s">
        <v>34</v>
      </c>
      <c r="O144" s="1" t="s">
        <v>48</v>
      </c>
      <c r="P144" s="1" t="s">
        <v>47</v>
      </c>
      <c r="Q144" s="1" t="s">
        <v>120</v>
      </c>
      <c r="R144" s="1">
        <v>153</v>
      </c>
      <c r="S144" s="1">
        <f t="shared" si="11"/>
        <v>0</v>
      </c>
      <c r="T144" s="1" t="s">
        <v>173</v>
      </c>
      <c r="U144" s="1" t="s">
        <v>174</v>
      </c>
      <c r="AA144" s="1">
        <v>1</v>
      </c>
      <c r="AB144" s="1">
        <v>1</v>
      </c>
      <c r="AC144" s="1">
        <v>0</v>
      </c>
      <c r="AD144" s="1">
        <v>0</v>
      </c>
      <c r="AE144" s="1">
        <v>1</v>
      </c>
      <c r="AF144" s="1">
        <v>0</v>
      </c>
      <c r="AG144" s="1">
        <v>1</v>
      </c>
      <c r="AH144" s="1">
        <v>1</v>
      </c>
      <c r="AI144" s="1">
        <f t="shared" si="9"/>
        <v>1</v>
      </c>
      <c r="AJ144" s="1">
        <v>0</v>
      </c>
      <c r="AK144" s="1">
        <f t="shared" si="10"/>
        <v>1</v>
      </c>
      <c r="AL144" s="1">
        <v>1</v>
      </c>
    </row>
    <row r="145" spans="1:38" x14ac:dyDescent="0.3">
      <c r="A145" s="1">
        <v>2012</v>
      </c>
      <c r="B145" s="1">
        <v>144</v>
      </c>
      <c r="C145" s="1">
        <v>1</v>
      </c>
      <c r="D145" s="1" t="s">
        <v>61</v>
      </c>
      <c r="E145" s="1" t="s">
        <v>134</v>
      </c>
      <c r="F145" s="1" t="s">
        <v>179</v>
      </c>
      <c r="G145" s="1" t="s">
        <v>166</v>
      </c>
      <c r="H145" s="1" t="s">
        <v>167</v>
      </c>
      <c r="I145" s="1" t="s">
        <v>44</v>
      </c>
      <c r="J145" s="1" t="s">
        <v>45</v>
      </c>
      <c r="K145" s="1">
        <v>12</v>
      </c>
      <c r="L145" s="1">
        <v>16</v>
      </c>
      <c r="M145" s="1" t="s">
        <v>220</v>
      </c>
      <c r="N145" s="1" t="s">
        <v>34</v>
      </c>
      <c r="O145" s="1" t="s">
        <v>220</v>
      </c>
      <c r="P145" s="1" t="s">
        <v>219</v>
      </c>
      <c r="Q145" s="1" t="s">
        <v>258</v>
      </c>
      <c r="R145" s="1">
        <v>184</v>
      </c>
      <c r="S145" s="1">
        <f t="shared" si="11"/>
        <v>0</v>
      </c>
      <c r="T145" s="1" t="s">
        <v>173</v>
      </c>
      <c r="U145" s="1" t="s">
        <v>174</v>
      </c>
      <c r="AA145" s="1">
        <v>1</v>
      </c>
      <c r="AB145" s="1">
        <v>1</v>
      </c>
      <c r="AC145" s="1">
        <v>0</v>
      </c>
      <c r="AD145" s="1">
        <v>0</v>
      </c>
      <c r="AE145" s="1">
        <v>1</v>
      </c>
      <c r="AF145" s="1">
        <v>0</v>
      </c>
      <c r="AG145" s="1">
        <v>1</v>
      </c>
      <c r="AH145" s="1">
        <v>1</v>
      </c>
      <c r="AI145" s="1">
        <f t="shared" si="9"/>
        <v>1</v>
      </c>
      <c r="AJ145" s="1">
        <v>0</v>
      </c>
      <c r="AK145" s="1">
        <f t="shared" si="10"/>
        <v>1</v>
      </c>
      <c r="AL145" s="1">
        <v>1</v>
      </c>
    </row>
    <row r="146" spans="1:38" x14ac:dyDescent="0.3">
      <c r="A146" s="1">
        <v>2012</v>
      </c>
      <c r="B146" s="1">
        <v>145</v>
      </c>
      <c r="C146" s="1">
        <v>1</v>
      </c>
      <c r="D146" s="1" t="s">
        <v>30</v>
      </c>
      <c r="E146" s="1" t="s">
        <v>134</v>
      </c>
      <c r="F146" s="1" t="s">
        <v>988</v>
      </c>
      <c r="G146" s="1" t="s">
        <v>32</v>
      </c>
      <c r="H146" s="1" t="s">
        <v>33</v>
      </c>
      <c r="I146" s="1" t="s">
        <v>34</v>
      </c>
      <c r="J146" s="1" t="s">
        <v>45</v>
      </c>
      <c r="K146" s="1">
        <v>15</v>
      </c>
      <c r="L146" s="1">
        <v>19</v>
      </c>
      <c r="M146" s="1" t="s">
        <v>162</v>
      </c>
      <c r="N146" s="1" t="s">
        <v>34</v>
      </c>
      <c r="O146" s="1" t="s">
        <v>33</v>
      </c>
      <c r="P146" s="1" t="s">
        <v>32</v>
      </c>
      <c r="Q146" s="1" t="s">
        <v>201</v>
      </c>
      <c r="R146" s="1">
        <v>3</v>
      </c>
      <c r="S146" s="1">
        <f t="shared" si="11"/>
        <v>0</v>
      </c>
      <c r="T146" s="1" t="s">
        <v>56</v>
      </c>
      <c r="U146" s="1" t="s">
        <v>174</v>
      </c>
      <c r="AA146" s="1">
        <v>1</v>
      </c>
      <c r="AB146" s="1">
        <v>1</v>
      </c>
      <c r="AC146" s="1">
        <v>0</v>
      </c>
      <c r="AD146" s="1">
        <v>0</v>
      </c>
      <c r="AE146" s="1">
        <v>1</v>
      </c>
      <c r="AF146" s="1">
        <v>0</v>
      </c>
      <c r="AG146" s="1">
        <v>1</v>
      </c>
      <c r="AH146" s="1">
        <v>1</v>
      </c>
      <c r="AI146" s="1">
        <f t="shared" si="9"/>
        <v>1</v>
      </c>
      <c r="AJ146" s="1">
        <v>0</v>
      </c>
      <c r="AK146" s="1">
        <f t="shared" si="10"/>
        <v>1</v>
      </c>
      <c r="AL146" s="1">
        <v>1</v>
      </c>
    </row>
    <row r="147" spans="1:38" x14ac:dyDescent="0.3">
      <c r="A147" s="1">
        <v>2012</v>
      </c>
      <c r="B147" s="1">
        <v>146</v>
      </c>
      <c r="C147" s="1">
        <v>1</v>
      </c>
      <c r="D147" s="1" t="s">
        <v>61</v>
      </c>
      <c r="E147" s="1" t="s">
        <v>380</v>
      </c>
      <c r="F147" s="1" t="s">
        <v>997</v>
      </c>
      <c r="G147" s="1" t="s">
        <v>115</v>
      </c>
      <c r="H147" s="1" t="s">
        <v>116</v>
      </c>
      <c r="I147" s="1" t="s">
        <v>34</v>
      </c>
      <c r="J147" s="1" t="s">
        <v>45</v>
      </c>
      <c r="K147" s="1">
        <v>7</v>
      </c>
      <c r="L147" s="1">
        <v>11</v>
      </c>
      <c r="M147" s="1" t="s">
        <v>220</v>
      </c>
      <c r="N147" s="1" t="s">
        <v>34</v>
      </c>
      <c r="O147" s="1" t="s">
        <v>220</v>
      </c>
      <c r="P147" s="1" t="s">
        <v>219</v>
      </c>
      <c r="Q147" s="1" t="s">
        <v>258</v>
      </c>
      <c r="R147" s="1">
        <v>184</v>
      </c>
      <c r="S147" s="1">
        <f t="shared" si="11"/>
        <v>0</v>
      </c>
      <c r="T147" s="1" t="s">
        <v>173</v>
      </c>
      <c r="U147" s="1" t="s">
        <v>174</v>
      </c>
      <c r="AA147" s="1">
        <v>1</v>
      </c>
      <c r="AB147" s="1">
        <v>1</v>
      </c>
      <c r="AC147" s="1">
        <v>0</v>
      </c>
      <c r="AD147" s="1">
        <v>0</v>
      </c>
      <c r="AE147" s="1">
        <v>1</v>
      </c>
      <c r="AF147" s="1">
        <v>0</v>
      </c>
      <c r="AG147" s="1">
        <v>1</v>
      </c>
      <c r="AH147" s="1">
        <v>1</v>
      </c>
      <c r="AI147" s="1">
        <f t="shared" si="9"/>
        <v>1</v>
      </c>
      <c r="AJ147" s="1">
        <v>0</v>
      </c>
      <c r="AK147" s="1">
        <f t="shared" si="10"/>
        <v>1</v>
      </c>
      <c r="AL147" s="1">
        <v>1</v>
      </c>
    </row>
    <row r="148" spans="1:38" x14ac:dyDescent="0.3">
      <c r="A148" s="1">
        <v>2012</v>
      </c>
      <c r="B148" s="1">
        <v>147</v>
      </c>
      <c r="C148" s="1">
        <v>1</v>
      </c>
      <c r="D148" s="1" t="s">
        <v>61</v>
      </c>
      <c r="E148" s="1" t="s">
        <v>363</v>
      </c>
      <c r="F148" s="1" t="s">
        <v>744</v>
      </c>
      <c r="G148" s="1" t="s">
        <v>248</v>
      </c>
      <c r="H148" s="1" t="s">
        <v>212</v>
      </c>
      <c r="I148" s="1" t="s">
        <v>44</v>
      </c>
      <c r="J148" s="1" t="s">
        <v>45</v>
      </c>
      <c r="K148" s="1">
        <v>6</v>
      </c>
      <c r="L148" s="1">
        <v>10</v>
      </c>
      <c r="M148" s="1" t="s">
        <v>216</v>
      </c>
      <c r="N148" s="1" t="s">
        <v>44</v>
      </c>
      <c r="O148" s="1" t="s">
        <v>212</v>
      </c>
      <c r="P148" s="1" t="s">
        <v>248</v>
      </c>
      <c r="Q148" s="1" t="s">
        <v>301</v>
      </c>
      <c r="R148" s="1">
        <v>8</v>
      </c>
      <c r="S148" s="1">
        <f t="shared" si="11"/>
        <v>0</v>
      </c>
      <c r="T148" s="1" t="s">
        <v>56</v>
      </c>
      <c r="U148" s="1" t="s">
        <v>174</v>
      </c>
      <c r="AA148" s="1">
        <v>1</v>
      </c>
      <c r="AB148" s="1">
        <v>1</v>
      </c>
      <c r="AC148" s="1">
        <v>0</v>
      </c>
      <c r="AD148" s="1">
        <v>0</v>
      </c>
      <c r="AE148" s="1">
        <v>1</v>
      </c>
      <c r="AF148" s="1">
        <v>0</v>
      </c>
      <c r="AG148" s="1">
        <v>1</v>
      </c>
      <c r="AH148" s="1">
        <v>1</v>
      </c>
      <c r="AI148" s="1">
        <f t="shared" si="9"/>
        <v>1</v>
      </c>
      <c r="AJ148" s="1">
        <v>0</v>
      </c>
      <c r="AK148" s="1">
        <f t="shared" si="10"/>
        <v>1</v>
      </c>
      <c r="AL148" s="1">
        <v>1</v>
      </c>
    </row>
    <row r="149" spans="1:38" x14ac:dyDescent="0.3">
      <c r="A149" s="1">
        <v>2012</v>
      </c>
      <c r="B149" s="1">
        <v>148</v>
      </c>
      <c r="C149" s="1">
        <v>1</v>
      </c>
      <c r="D149" s="1" t="s">
        <v>61</v>
      </c>
      <c r="E149" s="1" t="s">
        <v>381</v>
      </c>
      <c r="F149" s="1" t="s">
        <v>712</v>
      </c>
      <c r="G149" s="1" t="s">
        <v>86</v>
      </c>
      <c r="H149" s="1" t="s">
        <v>87</v>
      </c>
      <c r="I149" s="1" t="s">
        <v>44</v>
      </c>
      <c r="J149" s="1" t="s">
        <v>45</v>
      </c>
      <c r="K149" s="1">
        <v>7</v>
      </c>
      <c r="L149" s="1">
        <v>11</v>
      </c>
      <c r="M149" s="1" t="s">
        <v>144</v>
      </c>
      <c r="N149" s="1" t="s">
        <v>34</v>
      </c>
      <c r="O149" s="1" t="s">
        <v>144</v>
      </c>
      <c r="P149" s="1" t="s">
        <v>145</v>
      </c>
      <c r="Q149" s="1" t="s">
        <v>146</v>
      </c>
      <c r="R149" s="1">
        <v>232</v>
      </c>
      <c r="S149" s="1">
        <f t="shared" si="11"/>
        <v>1</v>
      </c>
      <c r="T149" s="1" t="s">
        <v>173</v>
      </c>
      <c r="U149" s="1" t="s">
        <v>174</v>
      </c>
      <c r="AA149" s="1">
        <v>1</v>
      </c>
      <c r="AB149" s="1">
        <v>1</v>
      </c>
      <c r="AC149" s="1">
        <v>0</v>
      </c>
      <c r="AD149" s="1">
        <v>0</v>
      </c>
      <c r="AE149" s="1">
        <v>1</v>
      </c>
      <c r="AF149" s="1">
        <v>0</v>
      </c>
      <c r="AG149" s="1">
        <v>1</v>
      </c>
      <c r="AH149" s="1">
        <v>1</v>
      </c>
      <c r="AI149" s="1">
        <f t="shared" si="9"/>
        <v>1</v>
      </c>
      <c r="AJ149" s="1">
        <v>0</v>
      </c>
      <c r="AK149" s="1">
        <f t="shared" si="10"/>
        <v>1</v>
      </c>
      <c r="AL149" s="1">
        <v>1</v>
      </c>
    </row>
    <row r="150" spans="1:38" x14ac:dyDescent="0.3">
      <c r="A150" s="1">
        <v>2012</v>
      </c>
      <c r="B150" s="1">
        <v>149</v>
      </c>
      <c r="C150" s="1">
        <v>2</v>
      </c>
      <c r="D150" s="1" t="s">
        <v>61</v>
      </c>
      <c r="E150" s="1" t="s">
        <v>381</v>
      </c>
      <c r="F150" s="1" t="s">
        <v>712</v>
      </c>
      <c r="G150" s="1" t="s">
        <v>86</v>
      </c>
      <c r="H150" s="1" t="s">
        <v>87</v>
      </c>
      <c r="I150" s="1" t="s">
        <v>44</v>
      </c>
      <c r="J150" s="1" t="s">
        <v>45</v>
      </c>
      <c r="K150" s="1">
        <v>16</v>
      </c>
      <c r="L150" s="1">
        <v>20</v>
      </c>
      <c r="M150" s="1" t="s">
        <v>90</v>
      </c>
      <c r="N150" s="1" t="s">
        <v>44</v>
      </c>
      <c r="O150" s="1" t="s">
        <v>90</v>
      </c>
      <c r="P150" s="1" t="s">
        <v>89</v>
      </c>
      <c r="Q150" s="1" t="s">
        <v>232</v>
      </c>
      <c r="R150" s="1">
        <v>192</v>
      </c>
      <c r="S150" s="1">
        <f t="shared" si="11"/>
        <v>0</v>
      </c>
      <c r="T150" s="1" t="s">
        <v>173</v>
      </c>
      <c r="U150" s="1" t="s">
        <v>174</v>
      </c>
      <c r="AA150" s="1">
        <v>1</v>
      </c>
      <c r="AB150" s="1">
        <v>1</v>
      </c>
      <c r="AC150" s="1">
        <v>0</v>
      </c>
      <c r="AD150" s="1">
        <v>0</v>
      </c>
      <c r="AE150" s="1">
        <v>1</v>
      </c>
      <c r="AF150" s="1">
        <v>0</v>
      </c>
      <c r="AG150" s="1">
        <v>1</v>
      </c>
      <c r="AH150" s="1">
        <v>1</v>
      </c>
      <c r="AI150" s="1">
        <f t="shared" si="9"/>
        <v>1</v>
      </c>
      <c r="AJ150" s="1">
        <v>0</v>
      </c>
      <c r="AK150" s="1">
        <f t="shared" si="10"/>
        <v>1</v>
      </c>
      <c r="AL150" s="1">
        <v>1</v>
      </c>
    </row>
    <row r="151" spans="1:38" x14ac:dyDescent="0.3">
      <c r="A151" s="1">
        <v>2012</v>
      </c>
      <c r="B151" s="1">
        <v>150</v>
      </c>
      <c r="C151" s="1">
        <v>1</v>
      </c>
      <c r="D151" s="1" t="s">
        <v>30</v>
      </c>
      <c r="E151" s="1" t="s">
        <v>516</v>
      </c>
      <c r="F151" s="1" t="s">
        <v>764</v>
      </c>
      <c r="G151" s="1" t="s">
        <v>108</v>
      </c>
      <c r="H151" s="1" t="s">
        <v>109</v>
      </c>
      <c r="I151" s="1" t="s">
        <v>44</v>
      </c>
      <c r="J151" s="1" t="s">
        <v>45</v>
      </c>
      <c r="K151" s="1">
        <v>15</v>
      </c>
      <c r="L151" s="1">
        <v>19</v>
      </c>
      <c r="M151" s="1" t="s">
        <v>78</v>
      </c>
      <c r="N151" s="1" t="s">
        <v>44</v>
      </c>
      <c r="O151" s="1" t="s">
        <v>78</v>
      </c>
      <c r="P151" s="1" t="s">
        <v>77</v>
      </c>
      <c r="Q151" s="1" t="s">
        <v>79</v>
      </c>
      <c r="R151" s="1">
        <v>1</v>
      </c>
      <c r="S151" s="1">
        <f t="shared" si="11"/>
        <v>0</v>
      </c>
      <c r="T151" s="1" t="s">
        <v>173</v>
      </c>
      <c r="U151" s="1" t="s">
        <v>174</v>
      </c>
      <c r="AA151" s="1">
        <v>1</v>
      </c>
      <c r="AB151" s="1">
        <v>1</v>
      </c>
      <c r="AC151" s="1">
        <v>0</v>
      </c>
      <c r="AD151" s="1">
        <v>0</v>
      </c>
      <c r="AE151" s="1">
        <v>1</v>
      </c>
      <c r="AF151" s="1">
        <v>0</v>
      </c>
      <c r="AG151" s="1">
        <v>1</v>
      </c>
      <c r="AH151" s="1">
        <v>1</v>
      </c>
      <c r="AI151" s="1">
        <f t="shared" si="9"/>
        <v>1</v>
      </c>
      <c r="AJ151" s="1">
        <v>0</v>
      </c>
      <c r="AK151" s="1">
        <f t="shared" si="10"/>
        <v>1</v>
      </c>
      <c r="AL151" s="1">
        <v>1</v>
      </c>
    </row>
    <row r="152" spans="1:38" x14ac:dyDescent="0.3">
      <c r="A152" s="1">
        <v>2012</v>
      </c>
      <c r="B152" s="1">
        <v>151</v>
      </c>
      <c r="C152" s="1">
        <v>1</v>
      </c>
      <c r="D152" s="1" t="s">
        <v>30</v>
      </c>
      <c r="E152" s="1" t="s">
        <v>93</v>
      </c>
      <c r="F152" s="1" t="s">
        <v>998</v>
      </c>
      <c r="G152" s="1" t="s">
        <v>94</v>
      </c>
      <c r="H152" s="1" t="s">
        <v>95</v>
      </c>
      <c r="I152" s="1" t="s">
        <v>44</v>
      </c>
      <c r="J152" s="1" t="s">
        <v>45</v>
      </c>
      <c r="K152" s="1">
        <v>1</v>
      </c>
      <c r="L152" s="1">
        <v>5</v>
      </c>
      <c r="M152" s="1" t="s">
        <v>49</v>
      </c>
      <c r="O152" s="1" t="s">
        <v>37</v>
      </c>
      <c r="P152" s="1" t="s">
        <v>37</v>
      </c>
      <c r="Q152" s="1" t="s">
        <v>37</v>
      </c>
      <c r="R152" s="1" t="s">
        <v>37</v>
      </c>
      <c r="S152" s="1" t="s">
        <v>38</v>
      </c>
      <c r="T152" s="1" t="s">
        <v>38</v>
      </c>
      <c r="U152" s="1" t="s">
        <v>38</v>
      </c>
      <c r="V152" s="1" t="s">
        <v>96</v>
      </c>
      <c r="AA152" s="1">
        <v>1</v>
      </c>
      <c r="AB152" s="1">
        <v>0</v>
      </c>
      <c r="AC152" s="1">
        <v>0</v>
      </c>
      <c r="AD152" s="1">
        <v>0</v>
      </c>
      <c r="AE152" s="1">
        <v>0</v>
      </c>
      <c r="AF152" s="1">
        <v>0</v>
      </c>
      <c r="AG152" s="1">
        <v>0</v>
      </c>
      <c r="AH152" s="1">
        <v>1</v>
      </c>
      <c r="AI152" s="1">
        <f t="shared" si="9"/>
        <v>1</v>
      </c>
      <c r="AJ152" s="1">
        <v>0</v>
      </c>
      <c r="AK152" s="1">
        <f t="shared" si="10"/>
        <v>1</v>
      </c>
      <c r="AL152" s="1">
        <v>0</v>
      </c>
    </row>
    <row r="153" spans="1:38" x14ac:dyDescent="0.3">
      <c r="A153" s="1">
        <v>2012</v>
      </c>
      <c r="B153" s="1">
        <v>152</v>
      </c>
      <c r="C153" s="1">
        <v>1</v>
      </c>
      <c r="D153" s="1" t="s">
        <v>30</v>
      </c>
      <c r="E153" s="1" t="s">
        <v>518</v>
      </c>
      <c r="F153" s="1" t="s">
        <v>126</v>
      </c>
      <c r="G153" s="1" t="s">
        <v>53</v>
      </c>
      <c r="H153" s="1" t="s">
        <v>54</v>
      </c>
      <c r="I153" s="1" t="s">
        <v>34</v>
      </c>
      <c r="J153" s="1" t="s">
        <v>45</v>
      </c>
      <c r="K153" s="1">
        <v>12</v>
      </c>
      <c r="L153" s="1">
        <v>16</v>
      </c>
      <c r="M153" s="1" t="s">
        <v>144</v>
      </c>
      <c r="N153" s="1" t="s">
        <v>34</v>
      </c>
      <c r="O153" s="1" t="s">
        <v>54</v>
      </c>
      <c r="P153" s="1" t="s">
        <v>53</v>
      </c>
      <c r="Q153" s="1" t="s">
        <v>55</v>
      </c>
      <c r="R153" s="1">
        <v>216</v>
      </c>
      <c r="S153" s="1">
        <f t="shared" ref="S153:S216" si="12">IF(R153&lt;196.3,0,1)</f>
        <v>1</v>
      </c>
      <c r="T153" s="1" t="s">
        <v>56</v>
      </c>
      <c r="U153" s="1" t="s">
        <v>174</v>
      </c>
      <c r="AA153" s="1">
        <v>1</v>
      </c>
      <c r="AB153" s="1">
        <v>1</v>
      </c>
      <c r="AC153" s="1">
        <v>0</v>
      </c>
      <c r="AD153" s="1">
        <v>0</v>
      </c>
      <c r="AE153" s="1">
        <v>1</v>
      </c>
      <c r="AF153" s="1">
        <v>0</v>
      </c>
      <c r="AG153" s="1">
        <v>1</v>
      </c>
      <c r="AH153" s="1">
        <v>1</v>
      </c>
      <c r="AI153" s="1">
        <f t="shared" si="9"/>
        <v>1</v>
      </c>
      <c r="AJ153" s="1">
        <v>0</v>
      </c>
      <c r="AK153" s="1">
        <f t="shared" si="10"/>
        <v>1</v>
      </c>
      <c r="AL153" s="1">
        <v>1</v>
      </c>
    </row>
    <row r="154" spans="1:38" x14ac:dyDescent="0.3">
      <c r="A154" s="1">
        <v>2012</v>
      </c>
      <c r="B154" s="1">
        <v>153</v>
      </c>
      <c r="C154" s="1">
        <v>1</v>
      </c>
      <c r="D154" s="1" t="s">
        <v>61</v>
      </c>
      <c r="E154" s="1" t="s">
        <v>478</v>
      </c>
      <c r="F154" s="1" t="s">
        <v>829</v>
      </c>
      <c r="G154" s="1" t="s">
        <v>122</v>
      </c>
      <c r="H154" s="1" t="s">
        <v>83</v>
      </c>
      <c r="I154" s="1" t="s">
        <v>34</v>
      </c>
      <c r="J154" s="1" t="s">
        <v>45</v>
      </c>
      <c r="K154" s="1">
        <v>1</v>
      </c>
      <c r="L154" s="1">
        <v>5</v>
      </c>
      <c r="M154" s="1" t="s">
        <v>95</v>
      </c>
      <c r="N154" s="1" t="s">
        <v>44</v>
      </c>
      <c r="O154" s="1" t="s">
        <v>95</v>
      </c>
      <c r="P154" s="1" t="s">
        <v>94</v>
      </c>
      <c r="Q154" s="1" t="s">
        <v>176</v>
      </c>
      <c r="R154" s="1">
        <v>15</v>
      </c>
      <c r="S154" s="1">
        <f t="shared" si="12"/>
        <v>0</v>
      </c>
      <c r="T154" s="1" t="s">
        <v>173</v>
      </c>
      <c r="U154" s="1" t="s">
        <v>174</v>
      </c>
      <c r="AA154" s="1">
        <v>1</v>
      </c>
      <c r="AB154" s="1">
        <v>1</v>
      </c>
      <c r="AC154" s="1">
        <v>0</v>
      </c>
      <c r="AD154" s="1">
        <v>0</v>
      </c>
      <c r="AE154" s="1">
        <v>1</v>
      </c>
      <c r="AF154" s="1">
        <v>0</v>
      </c>
      <c r="AG154" s="1">
        <v>1</v>
      </c>
      <c r="AH154" s="1">
        <v>1</v>
      </c>
      <c r="AI154" s="1">
        <f t="shared" si="9"/>
        <v>1</v>
      </c>
      <c r="AJ154" s="1">
        <v>0</v>
      </c>
      <c r="AK154" s="1">
        <f t="shared" si="10"/>
        <v>1</v>
      </c>
      <c r="AL154" s="1">
        <v>1</v>
      </c>
    </row>
    <row r="155" spans="1:38" x14ac:dyDescent="0.3">
      <c r="A155" s="1">
        <v>2012</v>
      </c>
      <c r="B155" s="1">
        <v>154</v>
      </c>
      <c r="C155" s="1">
        <v>2</v>
      </c>
      <c r="D155" s="1" t="s">
        <v>61</v>
      </c>
      <c r="E155" s="1" t="s">
        <v>478</v>
      </c>
      <c r="F155" s="1" t="s">
        <v>829</v>
      </c>
      <c r="G155" s="1" t="s">
        <v>122</v>
      </c>
      <c r="H155" s="1" t="s">
        <v>83</v>
      </c>
      <c r="I155" s="1" t="s">
        <v>34</v>
      </c>
      <c r="J155" s="1" t="s">
        <v>45</v>
      </c>
      <c r="K155" s="1">
        <v>5</v>
      </c>
      <c r="L155" s="1">
        <v>9</v>
      </c>
      <c r="M155" s="1" t="s">
        <v>48</v>
      </c>
      <c r="N155" s="1" t="s">
        <v>34</v>
      </c>
      <c r="O155" s="1" t="s">
        <v>48</v>
      </c>
      <c r="P155" s="1" t="s">
        <v>47</v>
      </c>
      <c r="Q155" s="1" t="s">
        <v>120</v>
      </c>
      <c r="R155" s="1">
        <v>153</v>
      </c>
      <c r="S155" s="1">
        <f t="shared" si="12"/>
        <v>0</v>
      </c>
      <c r="T155" s="1" t="s">
        <v>173</v>
      </c>
      <c r="U155" s="1" t="s">
        <v>174</v>
      </c>
      <c r="AA155" s="1">
        <v>1</v>
      </c>
      <c r="AB155" s="1">
        <v>1</v>
      </c>
      <c r="AC155" s="1">
        <v>0</v>
      </c>
      <c r="AD155" s="1">
        <v>0</v>
      </c>
      <c r="AE155" s="1">
        <v>1</v>
      </c>
      <c r="AF155" s="1">
        <v>0</v>
      </c>
      <c r="AG155" s="1">
        <v>1</v>
      </c>
      <c r="AH155" s="1">
        <v>1</v>
      </c>
      <c r="AI155" s="1">
        <f t="shared" si="9"/>
        <v>1</v>
      </c>
      <c r="AJ155" s="1">
        <v>0</v>
      </c>
      <c r="AK155" s="1">
        <f t="shared" si="10"/>
        <v>1</v>
      </c>
      <c r="AL155" s="1">
        <v>1</v>
      </c>
    </row>
    <row r="156" spans="1:38" x14ac:dyDescent="0.3">
      <c r="A156" s="1">
        <v>2012</v>
      </c>
      <c r="B156" s="1">
        <v>155</v>
      </c>
      <c r="C156" s="1">
        <v>1</v>
      </c>
      <c r="D156" s="1" t="s">
        <v>30</v>
      </c>
      <c r="E156" s="1" t="s">
        <v>435</v>
      </c>
      <c r="F156" s="1" t="s">
        <v>715</v>
      </c>
      <c r="G156" s="1" t="s">
        <v>71</v>
      </c>
      <c r="H156" s="1" t="s">
        <v>72</v>
      </c>
      <c r="I156" s="1" t="s">
        <v>34</v>
      </c>
      <c r="J156" s="1" t="s">
        <v>45</v>
      </c>
      <c r="K156" s="1">
        <v>9</v>
      </c>
      <c r="L156" s="1">
        <v>13</v>
      </c>
      <c r="M156" s="1" t="s">
        <v>193</v>
      </c>
      <c r="N156" s="1" t="s">
        <v>44</v>
      </c>
      <c r="O156" s="1" t="s">
        <v>193</v>
      </c>
      <c r="P156" s="1" t="s">
        <v>205</v>
      </c>
      <c r="Q156" s="1" t="s">
        <v>206</v>
      </c>
      <c r="R156" s="1">
        <v>60</v>
      </c>
      <c r="S156" s="1">
        <f t="shared" si="12"/>
        <v>0</v>
      </c>
      <c r="T156" s="1" t="s">
        <v>173</v>
      </c>
      <c r="U156" s="1" t="s">
        <v>174</v>
      </c>
      <c r="AA156" s="1">
        <v>1</v>
      </c>
      <c r="AB156" s="1">
        <v>1</v>
      </c>
      <c r="AC156" s="1">
        <v>0</v>
      </c>
      <c r="AD156" s="1">
        <v>0</v>
      </c>
      <c r="AE156" s="1">
        <v>1</v>
      </c>
      <c r="AF156" s="1">
        <v>0</v>
      </c>
      <c r="AG156" s="1">
        <v>1</v>
      </c>
      <c r="AH156" s="1">
        <v>1</v>
      </c>
      <c r="AI156" s="1">
        <f t="shared" si="9"/>
        <v>1</v>
      </c>
      <c r="AJ156" s="1">
        <v>0</v>
      </c>
      <c r="AK156" s="1">
        <f t="shared" si="10"/>
        <v>1</v>
      </c>
      <c r="AL156" s="1">
        <v>1</v>
      </c>
    </row>
    <row r="157" spans="1:38" x14ac:dyDescent="0.3">
      <c r="A157" s="1">
        <v>2012</v>
      </c>
      <c r="B157" s="1">
        <v>156</v>
      </c>
      <c r="C157" s="1">
        <v>1</v>
      </c>
      <c r="D157" s="1" t="s">
        <v>61</v>
      </c>
      <c r="E157" s="1" t="s">
        <v>519</v>
      </c>
      <c r="F157" s="1" t="s">
        <v>688</v>
      </c>
      <c r="G157" s="1" t="s">
        <v>248</v>
      </c>
      <c r="H157" s="1" t="s">
        <v>212</v>
      </c>
      <c r="I157" s="1" t="s">
        <v>44</v>
      </c>
      <c r="J157" s="1" t="s">
        <v>45</v>
      </c>
      <c r="K157" s="1">
        <v>15</v>
      </c>
      <c r="L157" s="1">
        <v>19</v>
      </c>
      <c r="M157" s="1" t="s">
        <v>82</v>
      </c>
      <c r="N157" s="1" t="s">
        <v>44</v>
      </c>
      <c r="O157" s="1" t="s">
        <v>82</v>
      </c>
      <c r="P157" s="1" t="s">
        <v>84</v>
      </c>
      <c r="Q157" s="1" t="s">
        <v>85</v>
      </c>
      <c r="R157" s="1">
        <v>78</v>
      </c>
      <c r="S157" s="1">
        <f t="shared" si="12"/>
        <v>0</v>
      </c>
      <c r="T157" s="1" t="s">
        <v>173</v>
      </c>
      <c r="U157" s="1" t="s">
        <v>174</v>
      </c>
      <c r="AA157" s="1">
        <v>1</v>
      </c>
      <c r="AB157" s="1">
        <v>1</v>
      </c>
      <c r="AC157" s="1">
        <v>0</v>
      </c>
      <c r="AD157" s="1">
        <v>0</v>
      </c>
      <c r="AE157" s="1">
        <v>1</v>
      </c>
      <c r="AF157" s="1">
        <v>0</v>
      </c>
      <c r="AG157" s="1">
        <v>1</v>
      </c>
      <c r="AH157" s="1">
        <v>1</v>
      </c>
      <c r="AI157" s="1">
        <f t="shared" si="9"/>
        <v>1</v>
      </c>
      <c r="AJ157" s="1">
        <v>0</v>
      </c>
      <c r="AK157" s="1">
        <f t="shared" si="10"/>
        <v>1</v>
      </c>
      <c r="AL157" s="1">
        <v>1</v>
      </c>
    </row>
    <row r="158" spans="1:38" x14ac:dyDescent="0.3">
      <c r="A158" s="1">
        <v>2012</v>
      </c>
      <c r="B158" s="1">
        <v>157</v>
      </c>
      <c r="C158" s="1">
        <v>1</v>
      </c>
      <c r="D158" s="1" t="s">
        <v>30</v>
      </c>
      <c r="E158" s="1" t="s">
        <v>481</v>
      </c>
      <c r="F158" s="1" t="s">
        <v>1000</v>
      </c>
      <c r="G158" s="1" t="s">
        <v>108</v>
      </c>
      <c r="H158" s="1" t="s">
        <v>109</v>
      </c>
      <c r="I158" s="1" t="s">
        <v>44</v>
      </c>
      <c r="J158" s="1" t="s">
        <v>45</v>
      </c>
      <c r="K158" s="1">
        <v>11</v>
      </c>
      <c r="L158" s="1">
        <v>15</v>
      </c>
      <c r="M158" s="1" t="s">
        <v>72</v>
      </c>
      <c r="N158" s="1" t="s">
        <v>34</v>
      </c>
      <c r="O158" s="1" t="s">
        <v>72</v>
      </c>
      <c r="P158" s="1" t="s">
        <v>73</v>
      </c>
      <c r="Q158" s="1" t="s">
        <v>74</v>
      </c>
      <c r="R158" s="1">
        <v>221</v>
      </c>
      <c r="S158" s="1">
        <f t="shared" si="12"/>
        <v>1</v>
      </c>
      <c r="T158" s="1" t="s">
        <v>173</v>
      </c>
      <c r="U158" s="1" t="s">
        <v>174</v>
      </c>
      <c r="AA158" s="1">
        <v>1</v>
      </c>
      <c r="AB158" s="1">
        <v>1</v>
      </c>
      <c r="AC158" s="1">
        <v>0</v>
      </c>
      <c r="AD158" s="1">
        <v>0</v>
      </c>
      <c r="AE158" s="1">
        <v>1</v>
      </c>
      <c r="AF158" s="1">
        <v>0</v>
      </c>
      <c r="AG158" s="1">
        <v>1</v>
      </c>
      <c r="AH158" s="1">
        <v>1</v>
      </c>
      <c r="AI158" s="1">
        <f t="shared" si="9"/>
        <v>1</v>
      </c>
      <c r="AJ158" s="1">
        <v>0</v>
      </c>
      <c r="AK158" s="1">
        <f t="shared" si="10"/>
        <v>1</v>
      </c>
      <c r="AL158" s="1">
        <v>1</v>
      </c>
    </row>
    <row r="159" spans="1:38" x14ac:dyDescent="0.3">
      <c r="A159" s="1">
        <v>2012</v>
      </c>
      <c r="B159" s="1">
        <v>158</v>
      </c>
      <c r="C159" s="1">
        <v>1</v>
      </c>
      <c r="D159" s="1" t="s">
        <v>61</v>
      </c>
      <c r="E159" s="1" t="s">
        <v>415</v>
      </c>
      <c r="F159" s="1" t="s">
        <v>1001</v>
      </c>
      <c r="G159" s="1" t="s">
        <v>86</v>
      </c>
      <c r="H159" s="1" t="s">
        <v>87</v>
      </c>
      <c r="I159" s="1" t="s">
        <v>44</v>
      </c>
      <c r="J159" s="1" t="s">
        <v>45</v>
      </c>
      <c r="K159" s="1">
        <v>8</v>
      </c>
      <c r="L159" s="1">
        <v>12</v>
      </c>
      <c r="M159" s="1" t="s">
        <v>54</v>
      </c>
      <c r="N159" s="1" t="s">
        <v>34</v>
      </c>
      <c r="O159" s="1" t="s">
        <v>87</v>
      </c>
      <c r="P159" s="1" t="s">
        <v>245</v>
      </c>
      <c r="Q159" s="1" t="s">
        <v>246</v>
      </c>
      <c r="R159" s="1">
        <v>121</v>
      </c>
      <c r="S159" s="1">
        <f t="shared" si="12"/>
        <v>0</v>
      </c>
      <c r="T159" s="1" t="s">
        <v>56</v>
      </c>
      <c r="U159" s="1" t="s">
        <v>174</v>
      </c>
      <c r="AA159" s="1">
        <v>1</v>
      </c>
      <c r="AB159" s="1">
        <v>1</v>
      </c>
      <c r="AC159" s="1">
        <v>0</v>
      </c>
      <c r="AD159" s="1">
        <v>0</v>
      </c>
      <c r="AE159" s="1">
        <v>1</v>
      </c>
      <c r="AF159" s="1">
        <v>0</v>
      </c>
      <c r="AG159" s="1">
        <v>1</v>
      </c>
      <c r="AH159" s="1">
        <v>1</v>
      </c>
      <c r="AI159" s="1">
        <f t="shared" si="9"/>
        <v>1</v>
      </c>
      <c r="AJ159" s="1">
        <v>0</v>
      </c>
      <c r="AK159" s="1">
        <f t="shared" si="10"/>
        <v>1</v>
      </c>
      <c r="AL159" s="1">
        <v>1</v>
      </c>
    </row>
    <row r="160" spans="1:38" x14ac:dyDescent="0.3">
      <c r="A160" s="1">
        <v>2012</v>
      </c>
      <c r="B160" s="1">
        <v>159</v>
      </c>
      <c r="C160" s="1">
        <v>1</v>
      </c>
      <c r="D160" s="1" t="s">
        <v>61</v>
      </c>
      <c r="E160" s="1" t="s">
        <v>452</v>
      </c>
      <c r="F160" s="1" t="s">
        <v>781</v>
      </c>
      <c r="G160" s="1" t="s">
        <v>154</v>
      </c>
      <c r="H160" s="1" t="s">
        <v>155</v>
      </c>
      <c r="I160" s="1" t="s">
        <v>34</v>
      </c>
      <c r="J160" s="1" t="s">
        <v>45</v>
      </c>
      <c r="K160" s="1">
        <v>10</v>
      </c>
      <c r="L160" s="1">
        <v>14</v>
      </c>
      <c r="M160" s="1" t="s">
        <v>184</v>
      </c>
      <c r="N160" s="1" t="s">
        <v>44</v>
      </c>
      <c r="O160" s="1" t="s">
        <v>155</v>
      </c>
      <c r="P160" s="1" t="s">
        <v>154</v>
      </c>
      <c r="Q160" s="1" t="s">
        <v>156</v>
      </c>
      <c r="R160" s="1">
        <v>3</v>
      </c>
      <c r="S160" s="1">
        <f t="shared" si="12"/>
        <v>0</v>
      </c>
      <c r="T160" s="1" t="s">
        <v>56</v>
      </c>
      <c r="U160" s="1" t="s">
        <v>174</v>
      </c>
      <c r="AA160" s="1">
        <v>1</v>
      </c>
      <c r="AB160" s="1">
        <v>1</v>
      </c>
      <c r="AC160" s="1">
        <v>0</v>
      </c>
      <c r="AD160" s="1">
        <v>0</v>
      </c>
      <c r="AE160" s="1">
        <v>1</v>
      </c>
      <c r="AF160" s="1">
        <v>0</v>
      </c>
      <c r="AG160" s="1">
        <v>1</v>
      </c>
      <c r="AH160" s="1">
        <v>1</v>
      </c>
      <c r="AI160" s="1">
        <f t="shared" si="9"/>
        <v>1</v>
      </c>
      <c r="AJ160" s="1">
        <v>0</v>
      </c>
      <c r="AK160" s="1">
        <f t="shared" si="10"/>
        <v>1</v>
      </c>
      <c r="AL160" s="1">
        <v>1</v>
      </c>
    </row>
    <row r="161" spans="1:38" x14ac:dyDescent="0.3">
      <c r="A161" s="1">
        <v>2012</v>
      </c>
      <c r="B161" s="1">
        <v>160</v>
      </c>
      <c r="C161" s="1">
        <v>1</v>
      </c>
      <c r="D161" s="1" t="s">
        <v>30</v>
      </c>
      <c r="E161" s="1" t="s">
        <v>343</v>
      </c>
      <c r="F161" s="1" t="s">
        <v>1002</v>
      </c>
      <c r="G161" s="1" t="s">
        <v>67</v>
      </c>
      <c r="H161" s="1" t="s">
        <v>68</v>
      </c>
      <c r="I161" s="1" t="s">
        <v>34</v>
      </c>
      <c r="J161" s="1" t="s">
        <v>45</v>
      </c>
      <c r="K161" s="1">
        <v>5</v>
      </c>
      <c r="L161" s="1">
        <v>9</v>
      </c>
      <c r="M161" s="1" t="s">
        <v>103</v>
      </c>
      <c r="N161" s="1" t="s">
        <v>34</v>
      </c>
      <c r="O161" s="1" t="s">
        <v>103</v>
      </c>
      <c r="P161" s="1" t="s">
        <v>255</v>
      </c>
      <c r="Q161" s="1" t="s">
        <v>256</v>
      </c>
      <c r="R161" s="1">
        <v>142</v>
      </c>
      <c r="S161" s="1">
        <f t="shared" si="12"/>
        <v>0</v>
      </c>
      <c r="T161" s="1" t="s">
        <v>173</v>
      </c>
      <c r="U161" s="1" t="s">
        <v>174</v>
      </c>
      <c r="AA161" s="1">
        <v>1</v>
      </c>
      <c r="AB161" s="1">
        <v>1</v>
      </c>
      <c r="AC161" s="1">
        <v>0</v>
      </c>
      <c r="AD161" s="1">
        <v>0</v>
      </c>
      <c r="AE161" s="1">
        <v>1</v>
      </c>
      <c r="AF161" s="1">
        <v>0</v>
      </c>
      <c r="AG161" s="1">
        <v>1</v>
      </c>
      <c r="AH161" s="1">
        <v>1</v>
      </c>
      <c r="AI161" s="1">
        <f t="shared" si="9"/>
        <v>1</v>
      </c>
      <c r="AJ161" s="1">
        <v>0</v>
      </c>
      <c r="AK161" s="1">
        <f t="shared" si="10"/>
        <v>1</v>
      </c>
      <c r="AL161" s="1">
        <v>1</v>
      </c>
    </row>
    <row r="162" spans="1:38" x14ac:dyDescent="0.3">
      <c r="A162" s="1">
        <v>2012</v>
      </c>
      <c r="B162" s="1">
        <v>161</v>
      </c>
      <c r="C162" s="1">
        <v>1</v>
      </c>
      <c r="D162" s="1" t="s">
        <v>61</v>
      </c>
      <c r="E162" s="1" t="s">
        <v>522</v>
      </c>
      <c r="F162" s="1" t="s">
        <v>770</v>
      </c>
      <c r="G162" s="1" t="s">
        <v>137</v>
      </c>
      <c r="H162" s="1" t="s">
        <v>138</v>
      </c>
      <c r="I162" s="1" t="s">
        <v>44</v>
      </c>
      <c r="J162" s="1" t="s">
        <v>45</v>
      </c>
      <c r="K162" s="1">
        <v>12</v>
      </c>
      <c r="L162" s="1">
        <v>16</v>
      </c>
      <c r="M162" s="1" t="s">
        <v>33</v>
      </c>
      <c r="N162" s="1" t="s">
        <v>34</v>
      </c>
      <c r="O162" s="1" t="s">
        <v>138</v>
      </c>
      <c r="P162" s="1" t="s">
        <v>137</v>
      </c>
      <c r="Q162" s="1" t="s">
        <v>139</v>
      </c>
      <c r="R162" s="1">
        <v>16</v>
      </c>
      <c r="S162" s="1">
        <f t="shared" si="12"/>
        <v>0</v>
      </c>
      <c r="T162" s="1" t="s">
        <v>56</v>
      </c>
      <c r="U162" s="1" t="s">
        <v>174</v>
      </c>
      <c r="AA162" s="1">
        <v>1</v>
      </c>
      <c r="AB162" s="1">
        <v>1</v>
      </c>
      <c r="AC162" s="1">
        <v>0</v>
      </c>
      <c r="AD162" s="1">
        <v>0</v>
      </c>
      <c r="AE162" s="1">
        <v>1</v>
      </c>
      <c r="AF162" s="1">
        <v>0</v>
      </c>
      <c r="AG162" s="1">
        <v>1</v>
      </c>
      <c r="AH162" s="1">
        <v>1</v>
      </c>
      <c r="AI162" s="1">
        <f t="shared" si="9"/>
        <v>1</v>
      </c>
      <c r="AJ162" s="1">
        <v>0</v>
      </c>
      <c r="AK162" s="1">
        <f t="shared" si="10"/>
        <v>1</v>
      </c>
      <c r="AL162" s="1">
        <v>1</v>
      </c>
    </row>
    <row r="163" spans="1:38" x14ac:dyDescent="0.3">
      <c r="A163" s="1">
        <v>2012</v>
      </c>
      <c r="B163" s="1">
        <v>162</v>
      </c>
      <c r="C163" s="1">
        <v>1</v>
      </c>
      <c r="D163" s="1" t="s">
        <v>30</v>
      </c>
      <c r="E163" s="1" t="s">
        <v>211</v>
      </c>
      <c r="F163" s="1" t="s">
        <v>729</v>
      </c>
      <c r="G163" s="1" t="s">
        <v>127</v>
      </c>
      <c r="H163" s="1" t="s">
        <v>128</v>
      </c>
      <c r="I163" s="1" t="s">
        <v>44</v>
      </c>
      <c r="J163" s="1" t="s">
        <v>45</v>
      </c>
      <c r="K163" s="1">
        <v>12</v>
      </c>
      <c r="L163" s="1">
        <v>16</v>
      </c>
      <c r="M163" s="1" t="s">
        <v>172</v>
      </c>
      <c r="N163" s="1" t="s">
        <v>44</v>
      </c>
      <c r="O163" s="1" t="s">
        <v>128</v>
      </c>
      <c r="P163" s="1" t="s">
        <v>127</v>
      </c>
      <c r="Q163" s="1" t="s">
        <v>129</v>
      </c>
      <c r="R163" s="1">
        <v>177</v>
      </c>
      <c r="S163" s="1">
        <f t="shared" si="12"/>
        <v>0</v>
      </c>
      <c r="T163" s="1" t="s">
        <v>56</v>
      </c>
      <c r="U163" s="1" t="s">
        <v>174</v>
      </c>
      <c r="AA163" s="1">
        <v>1</v>
      </c>
      <c r="AB163" s="1">
        <v>1</v>
      </c>
      <c r="AC163" s="1">
        <v>0</v>
      </c>
      <c r="AD163" s="1">
        <v>0</v>
      </c>
      <c r="AE163" s="1">
        <v>1</v>
      </c>
      <c r="AF163" s="1">
        <v>0</v>
      </c>
      <c r="AG163" s="1">
        <v>1</v>
      </c>
      <c r="AH163" s="1">
        <v>1</v>
      </c>
      <c r="AI163" s="1">
        <f t="shared" si="9"/>
        <v>1</v>
      </c>
      <c r="AJ163" s="1">
        <v>0</v>
      </c>
      <c r="AK163" s="1">
        <f t="shared" si="10"/>
        <v>1</v>
      </c>
      <c r="AL163" s="1">
        <v>1</v>
      </c>
    </row>
    <row r="164" spans="1:38" x14ac:dyDescent="0.3">
      <c r="A164" s="1">
        <v>2012</v>
      </c>
      <c r="B164" s="1">
        <v>163</v>
      </c>
      <c r="C164" s="1">
        <v>1</v>
      </c>
      <c r="D164" s="1" t="s">
        <v>61</v>
      </c>
      <c r="E164" s="1" t="s">
        <v>365</v>
      </c>
      <c r="F164" s="1" t="s">
        <v>769</v>
      </c>
      <c r="G164" s="1" t="s">
        <v>89</v>
      </c>
      <c r="H164" s="1" t="s">
        <v>90</v>
      </c>
      <c r="I164" s="1" t="s">
        <v>44</v>
      </c>
      <c r="J164" s="1" t="s">
        <v>45</v>
      </c>
      <c r="K164" s="1">
        <v>12</v>
      </c>
      <c r="L164" s="1">
        <v>16</v>
      </c>
      <c r="M164" s="1" t="s">
        <v>216</v>
      </c>
      <c r="N164" s="1" t="s">
        <v>44</v>
      </c>
      <c r="O164" s="1" t="s">
        <v>216</v>
      </c>
      <c r="P164" s="1" t="s">
        <v>209</v>
      </c>
      <c r="Q164" s="1" t="s">
        <v>210</v>
      </c>
      <c r="R164" s="1">
        <v>2</v>
      </c>
      <c r="S164" s="1">
        <f t="shared" si="12"/>
        <v>0</v>
      </c>
      <c r="T164" s="1" t="s">
        <v>173</v>
      </c>
      <c r="U164" s="1" t="s">
        <v>174</v>
      </c>
      <c r="AA164" s="1">
        <v>1</v>
      </c>
      <c r="AB164" s="1">
        <v>1</v>
      </c>
      <c r="AC164" s="1">
        <v>0</v>
      </c>
      <c r="AD164" s="1">
        <v>0</v>
      </c>
      <c r="AE164" s="1">
        <v>1</v>
      </c>
      <c r="AF164" s="1">
        <v>0</v>
      </c>
      <c r="AG164" s="1">
        <v>1</v>
      </c>
      <c r="AH164" s="1">
        <v>1</v>
      </c>
      <c r="AI164" s="1">
        <f t="shared" si="9"/>
        <v>1</v>
      </c>
      <c r="AJ164" s="1">
        <v>0</v>
      </c>
      <c r="AK164" s="1">
        <f t="shared" si="10"/>
        <v>1</v>
      </c>
      <c r="AL164" s="1">
        <v>1</v>
      </c>
    </row>
    <row r="165" spans="1:38" x14ac:dyDescent="0.3">
      <c r="A165" s="1">
        <v>2012</v>
      </c>
      <c r="B165" s="1">
        <v>164</v>
      </c>
      <c r="C165" s="1">
        <v>1</v>
      </c>
      <c r="D165" s="1" t="s">
        <v>30</v>
      </c>
      <c r="E165" s="1" t="s">
        <v>164</v>
      </c>
      <c r="F165" s="1" t="s">
        <v>750</v>
      </c>
      <c r="G165" s="1" t="s">
        <v>47</v>
      </c>
      <c r="H165" s="1" t="s">
        <v>48</v>
      </c>
      <c r="I165" s="1" t="s">
        <v>34</v>
      </c>
      <c r="J165" s="1" t="s">
        <v>45</v>
      </c>
      <c r="K165" s="1">
        <v>15</v>
      </c>
      <c r="L165" s="1">
        <v>19</v>
      </c>
      <c r="M165" s="1" t="s">
        <v>155</v>
      </c>
      <c r="N165" s="1" t="s">
        <v>34</v>
      </c>
      <c r="O165" s="1" t="s">
        <v>155</v>
      </c>
      <c r="P165" s="1" t="s">
        <v>154</v>
      </c>
      <c r="Q165" s="1" t="s">
        <v>156</v>
      </c>
      <c r="R165" s="1">
        <v>3</v>
      </c>
      <c r="S165" s="1">
        <f t="shared" si="12"/>
        <v>0</v>
      </c>
      <c r="T165" s="1" t="s">
        <v>173</v>
      </c>
      <c r="U165" s="1" t="s">
        <v>174</v>
      </c>
      <c r="AA165" s="1">
        <v>1</v>
      </c>
      <c r="AB165" s="1">
        <v>1</v>
      </c>
      <c r="AC165" s="1">
        <v>0</v>
      </c>
      <c r="AD165" s="1">
        <v>0</v>
      </c>
      <c r="AE165" s="1">
        <v>1</v>
      </c>
      <c r="AF165" s="1">
        <v>0</v>
      </c>
      <c r="AG165" s="1">
        <v>1</v>
      </c>
      <c r="AH165" s="1">
        <v>1</v>
      </c>
      <c r="AI165" s="1">
        <f t="shared" si="9"/>
        <v>1</v>
      </c>
      <c r="AJ165" s="1">
        <v>0</v>
      </c>
      <c r="AK165" s="1">
        <f t="shared" si="10"/>
        <v>1</v>
      </c>
      <c r="AL165" s="1">
        <v>1</v>
      </c>
    </row>
    <row r="166" spans="1:38" x14ac:dyDescent="0.3">
      <c r="A166" s="1">
        <v>2012</v>
      </c>
      <c r="B166" s="1">
        <v>165</v>
      </c>
      <c r="C166" s="1">
        <v>1</v>
      </c>
      <c r="D166" s="1" t="s">
        <v>61</v>
      </c>
      <c r="E166" s="1" t="s">
        <v>606</v>
      </c>
      <c r="F166" s="1" t="s">
        <v>1003</v>
      </c>
      <c r="G166" s="1" t="s">
        <v>98</v>
      </c>
      <c r="H166" s="1" t="s">
        <v>99</v>
      </c>
      <c r="I166" s="1" t="s">
        <v>44</v>
      </c>
      <c r="J166" s="1" t="s">
        <v>45</v>
      </c>
      <c r="K166" s="1">
        <v>16</v>
      </c>
      <c r="L166" s="1">
        <v>20</v>
      </c>
      <c r="M166" s="1" t="s">
        <v>138</v>
      </c>
      <c r="N166" s="1" t="s">
        <v>44</v>
      </c>
      <c r="O166" s="1" t="s">
        <v>99</v>
      </c>
      <c r="P166" s="1" t="s">
        <v>209</v>
      </c>
      <c r="Q166" s="1" t="s">
        <v>210</v>
      </c>
      <c r="R166" s="1">
        <v>2</v>
      </c>
      <c r="S166" s="1">
        <f t="shared" si="12"/>
        <v>0</v>
      </c>
      <c r="T166" s="1" t="s">
        <v>56</v>
      </c>
      <c r="U166" s="1" t="s">
        <v>174</v>
      </c>
      <c r="AA166" s="1">
        <v>1</v>
      </c>
      <c r="AB166" s="1">
        <v>1</v>
      </c>
      <c r="AC166" s="1">
        <v>0</v>
      </c>
      <c r="AD166" s="1">
        <v>0</v>
      </c>
      <c r="AE166" s="1">
        <v>1</v>
      </c>
      <c r="AF166" s="1">
        <v>0</v>
      </c>
      <c r="AG166" s="1">
        <v>1</v>
      </c>
      <c r="AH166" s="1">
        <v>1</v>
      </c>
      <c r="AI166" s="1">
        <f t="shared" si="9"/>
        <v>1</v>
      </c>
      <c r="AJ166" s="1">
        <v>0</v>
      </c>
      <c r="AK166" s="1">
        <f t="shared" si="10"/>
        <v>1</v>
      </c>
      <c r="AL166" s="1">
        <v>1</v>
      </c>
    </row>
    <row r="167" spans="1:38" x14ac:dyDescent="0.3">
      <c r="A167" s="1">
        <v>2012</v>
      </c>
      <c r="B167" s="1">
        <v>166</v>
      </c>
      <c r="C167" s="1">
        <v>1</v>
      </c>
      <c r="D167" s="1" t="s">
        <v>30</v>
      </c>
      <c r="E167" s="1" t="s">
        <v>280</v>
      </c>
      <c r="F167" s="1" t="s">
        <v>689</v>
      </c>
      <c r="G167" s="1" t="s">
        <v>204</v>
      </c>
      <c r="H167" s="1" t="s">
        <v>193</v>
      </c>
      <c r="I167" s="1" t="s">
        <v>44</v>
      </c>
      <c r="J167" s="1" t="s">
        <v>45</v>
      </c>
      <c r="K167" s="1">
        <v>2</v>
      </c>
      <c r="L167" s="1">
        <v>6</v>
      </c>
      <c r="M167" s="1" t="s">
        <v>103</v>
      </c>
      <c r="N167" s="1" t="s">
        <v>34</v>
      </c>
      <c r="O167" s="1" t="s">
        <v>103</v>
      </c>
      <c r="P167" s="1" t="s">
        <v>255</v>
      </c>
      <c r="Q167" s="1" t="s">
        <v>256</v>
      </c>
      <c r="R167" s="1">
        <v>142</v>
      </c>
      <c r="S167" s="1">
        <f t="shared" si="12"/>
        <v>0</v>
      </c>
      <c r="T167" s="1" t="s">
        <v>173</v>
      </c>
      <c r="U167" s="1" t="s">
        <v>174</v>
      </c>
      <c r="AA167" s="1">
        <v>1</v>
      </c>
      <c r="AB167" s="1">
        <v>1</v>
      </c>
      <c r="AC167" s="1">
        <v>0</v>
      </c>
      <c r="AD167" s="1">
        <v>0</v>
      </c>
      <c r="AE167" s="1">
        <v>1</v>
      </c>
      <c r="AF167" s="1">
        <v>0</v>
      </c>
      <c r="AG167" s="1">
        <v>1</v>
      </c>
      <c r="AH167" s="1">
        <v>1</v>
      </c>
      <c r="AI167" s="1">
        <f t="shared" si="9"/>
        <v>1</v>
      </c>
      <c r="AJ167" s="1">
        <v>0</v>
      </c>
      <c r="AK167" s="1">
        <f t="shared" si="10"/>
        <v>1</v>
      </c>
      <c r="AL167" s="1">
        <v>1</v>
      </c>
    </row>
    <row r="168" spans="1:38" x14ac:dyDescent="0.3">
      <c r="A168" s="1">
        <v>2012</v>
      </c>
      <c r="B168" s="1">
        <v>167</v>
      </c>
      <c r="C168" s="1">
        <v>1</v>
      </c>
      <c r="D168" s="1" t="s">
        <v>30</v>
      </c>
      <c r="E168" s="1" t="s">
        <v>281</v>
      </c>
      <c r="F168" s="1" t="s">
        <v>943</v>
      </c>
      <c r="G168" s="1" t="s">
        <v>127</v>
      </c>
      <c r="H168" s="1" t="s">
        <v>128</v>
      </c>
      <c r="I168" s="1" t="s">
        <v>44</v>
      </c>
      <c r="J168" s="1" t="s">
        <v>45</v>
      </c>
      <c r="K168" s="1">
        <v>2</v>
      </c>
      <c r="L168" s="1">
        <v>6</v>
      </c>
      <c r="M168" s="1" t="s">
        <v>48</v>
      </c>
      <c r="N168" s="1" t="s">
        <v>34</v>
      </c>
      <c r="O168" s="1" t="s">
        <v>48</v>
      </c>
      <c r="P168" s="1" t="s">
        <v>47</v>
      </c>
      <c r="Q168" s="1" t="s">
        <v>120</v>
      </c>
      <c r="R168" s="1">
        <v>153</v>
      </c>
      <c r="S168" s="1">
        <f t="shared" si="12"/>
        <v>0</v>
      </c>
      <c r="T168" s="1" t="s">
        <v>173</v>
      </c>
      <c r="U168" s="1" t="s">
        <v>174</v>
      </c>
      <c r="AA168" s="1">
        <v>1</v>
      </c>
      <c r="AB168" s="1">
        <v>1</v>
      </c>
      <c r="AC168" s="1">
        <v>0</v>
      </c>
      <c r="AD168" s="1">
        <v>0</v>
      </c>
      <c r="AE168" s="1">
        <v>1</v>
      </c>
      <c r="AF168" s="1">
        <v>0</v>
      </c>
      <c r="AG168" s="1">
        <v>1</v>
      </c>
      <c r="AH168" s="1">
        <v>1</v>
      </c>
      <c r="AI168" s="1">
        <f t="shared" si="9"/>
        <v>1</v>
      </c>
      <c r="AJ168" s="1">
        <v>0</v>
      </c>
      <c r="AK168" s="1">
        <f t="shared" si="10"/>
        <v>1</v>
      </c>
      <c r="AL168" s="1">
        <v>1</v>
      </c>
    </row>
    <row r="169" spans="1:38" x14ac:dyDescent="0.3">
      <c r="A169" s="1">
        <v>2012</v>
      </c>
      <c r="B169" s="1">
        <v>168</v>
      </c>
      <c r="C169" s="1">
        <v>1</v>
      </c>
      <c r="D169" s="1" t="s">
        <v>61</v>
      </c>
      <c r="E169" s="1" t="s">
        <v>417</v>
      </c>
      <c r="F169" s="1" t="s">
        <v>1004</v>
      </c>
      <c r="G169" s="1" t="s">
        <v>89</v>
      </c>
      <c r="H169" s="1" t="s">
        <v>90</v>
      </c>
      <c r="I169" s="1" t="s">
        <v>44</v>
      </c>
      <c r="J169" s="1" t="s">
        <v>45</v>
      </c>
      <c r="K169" s="1">
        <v>8</v>
      </c>
      <c r="L169" s="1">
        <v>12</v>
      </c>
      <c r="M169" s="1" t="s">
        <v>251</v>
      </c>
      <c r="N169" s="1" t="s">
        <v>34</v>
      </c>
      <c r="O169" s="1" t="s">
        <v>90</v>
      </c>
      <c r="P169" s="1" t="s">
        <v>89</v>
      </c>
      <c r="Q169" s="1" t="s">
        <v>232</v>
      </c>
      <c r="R169" s="1">
        <v>192</v>
      </c>
      <c r="S169" s="1">
        <f t="shared" si="12"/>
        <v>0</v>
      </c>
      <c r="T169" s="1" t="s">
        <v>56</v>
      </c>
      <c r="U169" s="1" t="s">
        <v>174</v>
      </c>
      <c r="AA169" s="1">
        <v>1</v>
      </c>
      <c r="AB169" s="1">
        <v>1</v>
      </c>
      <c r="AC169" s="1">
        <v>0</v>
      </c>
      <c r="AD169" s="1">
        <v>0</v>
      </c>
      <c r="AE169" s="1">
        <v>1</v>
      </c>
      <c r="AF169" s="1">
        <v>0</v>
      </c>
      <c r="AG169" s="1">
        <v>1</v>
      </c>
      <c r="AH169" s="1">
        <v>1</v>
      </c>
      <c r="AI169" s="1">
        <f t="shared" si="9"/>
        <v>1</v>
      </c>
      <c r="AJ169" s="1">
        <v>0</v>
      </c>
      <c r="AK169" s="1">
        <f t="shared" si="10"/>
        <v>1</v>
      </c>
      <c r="AL169" s="1">
        <v>1</v>
      </c>
    </row>
    <row r="170" spans="1:38" x14ac:dyDescent="0.3">
      <c r="A170" s="1">
        <v>2012</v>
      </c>
      <c r="B170" s="1">
        <v>169</v>
      </c>
      <c r="C170" s="1">
        <v>1</v>
      </c>
      <c r="D170" s="1" t="s">
        <v>30</v>
      </c>
      <c r="E170" s="1" t="s">
        <v>282</v>
      </c>
      <c r="F170" s="1" t="s">
        <v>770</v>
      </c>
      <c r="G170" s="1" t="s">
        <v>108</v>
      </c>
      <c r="H170" s="1" t="s">
        <v>109</v>
      </c>
      <c r="I170" s="1" t="s">
        <v>44</v>
      </c>
      <c r="J170" s="1" t="s">
        <v>45</v>
      </c>
      <c r="K170" s="1">
        <v>4</v>
      </c>
      <c r="L170" s="1">
        <v>8</v>
      </c>
      <c r="M170" s="1" t="s">
        <v>193</v>
      </c>
      <c r="N170" s="1" t="s">
        <v>44</v>
      </c>
      <c r="O170" s="1" t="s">
        <v>109</v>
      </c>
      <c r="P170" s="1" t="s">
        <v>108</v>
      </c>
      <c r="Q170" s="1" t="s">
        <v>149</v>
      </c>
      <c r="R170" s="1">
        <v>11</v>
      </c>
      <c r="S170" s="1">
        <f t="shared" si="12"/>
        <v>0</v>
      </c>
      <c r="T170" s="1" t="s">
        <v>56</v>
      </c>
      <c r="U170" s="1" t="s">
        <v>174</v>
      </c>
      <c r="AA170" s="1">
        <v>1</v>
      </c>
      <c r="AB170" s="1">
        <v>1</v>
      </c>
      <c r="AC170" s="1">
        <v>0</v>
      </c>
      <c r="AD170" s="1">
        <v>0</v>
      </c>
      <c r="AE170" s="1">
        <v>1</v>
      </c>
      <c r="AF170" s="1">
        <v>0</v>
      </c>
      <c r="AG170" s="1">
        <v>1</v>
      </c>
      <c r="AH170" s="1">
        <v>1</v>
      </c>
      <c r="AI170" s="1">
        <f t="shared" si="9"/>
        <v>1</v>
      </c>
      <c r="AJ170" s="1">
        <v>0</v>
      </c>
      <c r="AK170" s="1">
        <f t="shared" si="10"/>
        <v>1</v>
      </c>
      <c r="AL170" s="1">
        <v>1</v>
      </c>
    </row>
    <row r="171" spans="1:38" x14ac:dyDescent="0.3">
      <c r="A171" s="1">
        <v>2012</v>
      </c>
      <c r="B171" s="1">
        <v>170</v>
      </c>
      <c r="C171" s="1">
        <v>1</v>
      </c>
      <c r="D171" s="1" t="s">
        <v>61</v>
      </c>
      <c r="E171" s="1" t="s">
        <v>282</v>
      </c>
      <c r="F171" s="1" t="s">
        <v>999</v>
      </c>
      <c r="G171" s="1" t="s">
        <v>63</v>
      </c>
      <c r="H171" s="1" t="s">
        <v>64</v>
      </c>
      <c r="I171" s="1" t="s">
        <v>34</v>
      </c>
      <c r="J171" s="1" t="s">
        <v>45</v>
      </c>
      <c r="K171" s="1">
        <v>9</v>
      </c>
      <c r="L171" s="1">
        <v>13</v>
      </c>
      <c r="M171" s="1" t="s">
        <v>167</v>
      </c>
      <c r="N171" s="1" t="s">
        <v>44</v>
      </c>
      <c r="O171" s="1" t="s">
        <v>64</v>
      </c>
      <c r="P171" s="1" t="s">
        <v>63</v>
      </c>
      <c r="Q171" s="1" t="s">
        <v>152</v>
      </c>
      <c r="R171" s="1">
        <v>5</v>
      </c>
      <c r="S171" s="1">
        <f t="shared" si="12"/>
        <v>0</v>
      </c>
      <c r="T171" s="1" t="s">
        <v>56</v>
      </c>
      <c r="U171" s="1" t="s">
        <v>174</v>
      </c>
      <c r="AA171" s="1">
        <v>1</v>
      </c>
      <c r="AB171" s="1">
        <v>1</v>
      </c>
      <c r="AC171" s="1">
        <v>0</v>
      </c>
      <c r="AD171" s="1">
        <v>0</v>
      </c>
      <c r="AE171" s="1">
        <v>1</v>
      </c>
      <c r="AF171" s="1">
        <v>0</v>
      </c>
      <c r="AG171" s="1">
        <v>1</v>
      </c>
      <c r="AH171" s="1">
        <v>1</v>
      </c>
      <c r="AI171" s="1">
        <f t="shared" si="9"/>
        <v>1</v>
      </c>
      <c r="AJ171" s="1">
        <v>0</v>
      </c>
      <c r="AK171" s="1">
        <f t="shared" si="10"/>
        <v>1</v>
      </c>
      <c r="AL171" s="1">
        <v>1</v>
      </c>
    </row>
    <row r="172" spans="1:38" x14ac:dyDescent="0.3">
      <c r="A172" s="1">
        <v>2012</v>
      </c>
      <c r="B172" s="1">
        <v>171</v>
      </c>
      <c r="C172" s="1">
        <v>1</v>
      </c>
      <c r="D172" s="1" t="s">
        <v>30</v>
      </c>
      <c r="E172" s="1" t="s">
        <v>523</v>
      </c>
      <c r="F172" s="1" t="s">
        <v>1005</v>
      </c>
      <c r="G172" s="1" t="s">
        <v>127</v>
      </c>
      <c r="H172" s="1" t="s">
        <v>128</v>
      </c>
      <c r="I172" s="1" t="s">
        <v>44</v>
      </c>
      <c r="J172" s="1" t="s">
        <v>45</v>
      </c>
      <c r="K172" s="1">
        <v>12</v>
      </c>
      <c r="L172" s="1">
        <v>16</v>
      </c>
      <c r="M172" s="1" t="s">
        <v>172</v>
      </c>
      <c r="N172" s="1" t="s">
        <v>44</v>
      </c>
      <c r="O172" s="1" t="s">
        <v>128</v>
      </c>
      <c r="P172" s="1" t="s">
        <v>127</v>
      </c>
      <c r="Q172" s="1" t="s">
        <v>129</v>
      </c>
      <c r="R172" s="1">
        <v>177</v>
      </c>
      <c r="S172" s="1">
        <f t="shared" si="12"/>
        <v>0</v>
      </c>
      <c r="T172" s="1" t="s">
        <v>56</v>
      </c>
      <c r="U172" s="1" t="s">
        <v>174</v>
      </c>
      <c r="AA172" s="1">
        <v>1</v>
      </c>
      <c r="AB172" s="1">
        <v>1</v>
      </c>
      <c r="AC172" s="1">
        <v>0</v>
      </c>
      <c r="AD172" s="1">
        <v>0</v>
      </c>
      <c r="AE172" s="1">
        <v>1</v>
      </c>
      <c r="AF172" s="1">
        <v>0</v>
      </c>
      <c r="AG172" s="1">
        <v>1</v>
      </c>
      <c r="AH172" s="1">
        <v>1</v>
      </c>
      <c r="AI172" s="1">
        <f t="shared" si="9"/>
        <v>1</v>
      </c>
      <c r="AJ172" s="1">
        <v>0</v>
      </c>
      <c r="AK172" s="1">
        <f t="shared" si="10"/>
        <v>1</v>
      </c>
      <c r="AL172" s="1">
        <v>1</v>
      </c>
    </row>
    <row r="173" spans="1:38" x14ac:dyDescent="0.3">
      <c r="A173" s="1">
        <v>2013</v>
      </c>
      <c r="B173" s="1">
        <v>172</v>
      </c>
      <c r="C173" s="1">
        <v>1</v>
      </c>
      <c r="D173" s="1" t="s">
        <v>61</v>
      </c>
      <c r="E173" s="1" t="s">
        <v>215</v>
      </c>
      <c r="F173" s="1" t="s">
        <v>698</v>
      </c>
      <c r="G173" s="1" t="s">
        <v>98</v>
      </c>
      <c r="H173" s="1" t="s">
        <v>99</v>
      </c>
      <c r="I173" s="1" t="s">
        <v>44</v>
      </c>
      <c r="J173" s="1" t="s">
        <v>45</v>
      </c>
      <c r="K173" s="1">
        <v>9</v>
      </c>
      <c r="L173" s="1">
        <v>13</v>
      </c>
      <c r="M173" s="1" t="s">
        <v>78</v>
      </c>
      <c r="N173" s="1" t="s">
        <v>44</v>
      </c>
      <c r="O173" s="1" t="s">
        <v>99</v>
      </c>
      <c r="P173" s="1" t="s">
        <v>209</v>
      </c>
      <c r="Q173" s="1" t="s">
        <v>210</v>
      </c>
      <c r="R173" s="1">
        <v>2</v>
      </c>
      <c r="S173" s="1">
        <f t="shared" si="12"/>
        <v>0</v>
      </c>
      <c r="T173" s="1" t="s">
        <v>56</v>
      </c>
      <c r="U173" s="1" t="s">
        <v>174</v>
      </c>
      <c r="AA173" s="1">
        <v>1</v>
      </c>
      <c r="AB173" s="1">
        <v>1</v>
      </c>
      <c r="AC173" s="1">
        <v>0</v>
      </c>
      <c r="AD173" s="1">
        <v>0</v>
      </c>
      <c r="AE173" s="1">
        <v>1</v>
      </c>
      <c r="AF173" s="1">
        <v>0</v>
      </c>
      <c r="AG173" s="1">
        <v>1</v>
      </c>
      <c r="AH173" s="1">
        <v>1</v>
      </c>
      <c r="AI173" s="1">
        <f t="shared" si="9"/>
        <v>1</v>
      </c>
      <c r="AJ173" s="1">
        <v>0</v>
      </c>
      <c r="AK173" s="1">
        <f t="shared" si="10"/>
        <v>1</v>
      </c>
      <c r="AL173" s="1">
        <v>1</v>
      </c>
    </row>
    <row r="174" spans="1:38" x14ac:dyDescent="0.3">
      <c r="A174" s="1">
        <v>2013</v>
      </c>
      <c r="B174" s="1">
        <v>173</v>
      </c>
      <c r="C174" s="1">
        <v>1</v>
      </c>
      <c r="D174" s="1" t="s">
        <v>61</v>
      </c>
      <c r="E174" s="1" t="s">
        <v>348</v>
      </c>
      <c r="F174" s="1" t="s">
        <v>814</v>
      </c>
      <c r="G174" s="1" t="s">
        <v>81</v>
      </c>
      <c r="H174" s="1" t="s">
        <v>82</v>
      </c>
      <c r="I174" s="1" t="s">
        <v>44</v>
      </c>
      <c r="J174" s="1" t="s">
        <v>45</v>
      </c>
      <c r="K174" s="1">
        <v>6</v>
      </c>
      <c r="L174" s="1">
        <v>10</v>
      </c>
      <c r="M174" s="1" t="s">
        <v>78</v>
      </c>
      <c r="N174" s="1" t="s">
        <v>44</v>
      </c>
      <c r="O174" s="1" t="s">
        <v>82</v>
      </c>
      <c r="P174" s="1" t="s">
        <v>84</v>
      </c>
      <c r="Q174" s="1" t="s">
        <v>85</v>
      </c>
      <c r="R174" s="1">
        <v>78</v>
      </c>
      <c r="S174" s="1">
        <f t="shared" si="12"/>
        <v>0</v>
      </c>
      <c r="T174" s="1" t="s">
        <v>56</v>
      </c>
      <c r="U174" s="1" t="s">
        <v>174</v>
      </c>
      <c r="AA174" s="1">
        <v>1</v>
      </c>
      <c r="AB174" s="1">
        <v>1</v>
      </c>
      <c r="AC174" s="1">
        <v>0</v>
      </c>
      <c r="AD174" s="1">
        <v>0</v>
      </c>
      <c r="AE174" s="1">
        <v>1</v>
      </c>
      <c r="AF174" s="1">
        <v>0</v>
      </c>
      <c r="AG174" s="1">
        <v>1</v>
      </c>
      <c r="AH174" s="1">
        <v>1</v>
      </c>
      <c r="AI174" s="1">
        <f t="shared" si="9"/>
        <v>1</v>
      </c>
      <c r="AJ174" s="1">
        <v>0</v>
      </c>
      <c r="AK174" s="1">
        <f t="shared" si="10"/>
        <v>1</v>
      </c>
      <c r="AL174" s="1">
        <v>1</v>
      </c>
    </row>
    <row r="175" spans="1:38" x14ac:dyDescent="0.3">
      <c r="A175" s="1">
        <v>2013</v>
      </c>
      <c r="B175" s="1">
        <v>174</v>
      </c>
      <c r="C175" s="1">
        <v>1</v>
      </c>
      <c r="D175" s="1" t="s">
        <v>61</v>
      </c>
      <c r="E175" s="1" t="s">
        <v>349</v>
      </c>
      <c r="F175" s="1" t="s">
        <v>548</v>
      </c>
      <c r="G175" s="1" t="s">
        <v>204</v>
      </c>
      <c r="H175" s="1" t="s">
        <v>193</v>
      </c>
      <c r="I175" s="1" t="s">
        <v>44</v>
      </c>
      <c r="J175" s="1" t="s">
        <v>45</v>
      </c>
      <c r="K175" s="1">
        <v>6</v>
      </c>
      <c r="L175" s="1">
        <v>10</v>
      </c>
      <c r="M175" s="1" t="s">
        <v>184</v>
      </c>
      <c r="N175" s="1" t="s">
        <v>44</v>
      </c>
      <c r="O175" s="1" t="s">
        <v>184</v>
      </c>
      <c r="P175" s="1" t="s">
        <v>185</v>
      </c>
      <c r="Q175" s="1" t="s">
        <v>186</v>
      </c>
      <c r="R175" s="1">
        <v>174</v>
      </c>
      <c r="S175" s="1">
        <f t="shared" si="12"/>
        <v>0</v>
      </c>
      <c r="T175" s="1" t="s">
        <v>173</v>
      </c>
      <c r="U175" s="1" t="s">
        <v>174</v>
      </c>
      <c r="AA175" s="1">
        <v>1</v>
      </c>
      <c r="AB175" s="1">
        <v>1</v>
      </c>
      <c r="AC175" s="1">
        <v>0</v>
      </c>
      <c r="AD175" s="1">
        <v>0</v>
      </c>
      <c r="AE175" s="1">
        <v>1</v>
      </c>
      <c r="AF175" s="1">
        <v>0</v>
      </c>
      <c r="AG175" s="1">
        <v>1</v>
      </c>
      <c r="AH175" s="1">
        <v>1</v>
      </c>
      <c r="AI175" s="1">
        <f t="shared" si="9"/>
        <v>1</v>
      </c>
      <c r="AJ175" s="1">
        <v>0</v>
      </c>
      <c r="AK175" s="1">
        <f t="shared" si="10"/>
        <v>1</v>
      </c>
      <c r="AL175" s="1">
        <v>1</v>
      </c>
    </row>
    <row r="176" spans="1:38" x14ac:dyDescent="0.3">
      <c r="A176" s="1">
        <v>2013</v>
      </c>
      <c r="B176" s="1">
        <v>175</v>
      </c>
      <c r="C176" s="1">
        <v>1</v>
      </c>
      <c r="D176" s="1" t="s">
        <v>61</v>
      </c>
      <c r="E176" s="1" t="s">
        <v>240</v>
      </c>
      <c r="F176" s="1" t="s">
        <v>889</v>
      </c>
      <c r="G176" s="1" t="s">
        <v>98</v>
      </c>
      <c r="H176" s="1" t="s">
        <v>216</v>
      </c>
      <c r="I176" s="1" t="s">
        <v>44</v>
      </c>
      <c r="J176" s="1" t="s">
        <v>45</v>
      </c>
      <c r="K176" s="1">
        <v>1</v>
      </c>
      <c r="L176" s="1">
        <v>5</v>
      </c>
      <c r="M176" s="1" t="s">
        <v>184</v>
      </c>
      <c r="N176" s="1" t="s">
        <v>44</v>
      </c>
      <c r="O176" s="1" t="s">
        <v>184</v>
      </c>
      <c r="P176" s="1" t="s">
        <v>185</v>
      </c>
      <c r="Q176" s="1" t="s">
        <v>186</v>
      </c>
      <c r="R176" s="1">
        <v>174</v>
      </c>
      <c r="S176" s="1">
        <f t="shared" si="12"/>
        <v>0</v>
      </c>
      <c r="T176" s="1" t="s">
        <v>173</v>
      </c>
      <c r="U176" s="1" t="s">
        <v>174</v>
      </c>
      <c r="AA176" s="1">
        <v>1</v>
      </c>
      <c r="AB176" s="1">
        <v>1</v>
      </c>
      <c r="AC176" s="1">
        <v>0</v>
      </c>
      <c r="AD176" s="1">
        <v>0</v>
      </c>
      <c r="AE176" s="1">
        <v>1</v>
      </c>
      <c r="AF176" s="1">
        <v>0</v>
      </c>
      <c r="AG176" s="1">
        <v>1</v>
      </c>
      <c r="AH176" s="1">
        <v>1</v>
      </c>
      <c r="AI176" s="1">
        <f t="shared" si="9"/>
        <v>1</v>
      </c>
      <c r="AJ176" s="1">
        <v>0</v>
      </c>
      <c r="AK176" s="1">
        <f t="shared" si="10"/>
        <v>1</v>
      </c>
      <c r="AL176" s="1">
        <v>1</v>
      </c>
    </row>
    <row r="177" spans="1:38" x14ac:dyDescent="0.3">
      <c r="A177" s="1">
        <v>2013</v>
      </c>
      <c r="B177" s="1">
        <v>176</v>
      </c>
      <c r="C177" s="1">
        <v>1</v>
      </c>
      <c r="D177" s="1" t="s">
        <v>61</v>
      </c>
      <c r="E177" s="1" t="s">
        <v>229</v>
      </c>
      <c r="F177" s="1" t="s">
        <v>890</v>
      </c>
      <c r="G177" s="1" t="s">
        <v>53</v>
      </c>
      <c r="H177" s="1" t="s">
        <v>54</v>
      </c>
      <c r="I177" s="1" t="s">
        <v>34</v>
      </c>
      <c r="J177" s="1" t="s">
        <v>91</v>
      </c>
      <c r="K177" s="1">
        <v>4</v>
      </c>
      <c r="L177" s="1">
        <v>4</v>
      </c>
      <c r="M177" s="1" t="s">
        <v>48</v>
      </c>
      <c r="N177" s="1" t="s">
        <v>34</v>
      </c>
      <c r="O177" s="1" t="s">
        <v>48</v>
      </c>
      <c r="P177" s="1" t="s">
        <v>47</v>
      </c>
      <c r="Q177" s="1" t="s">
        <v>120</v>
      </c>
      <c r="R177" s="1">
        <v>153</v>
      </c>
      <c r="S177" s="1">
        <f t="shared" si="12"/>
        <v>0</v>
      </c>
      <c r="T177" s="1" t="s">
        <v>173</v>
      </c>
      <c r="U177" s="1" t="s">
        <v>174</v>
      </c>
      <c r="AA177" s="1">
        <v>1</v>
      </c>
      <c r="AB177" s="1">
        <v>1</v>
      </c>
      <c r="AC177" s="1">
        <v>0</v>
      </c>
      <c r="AD177" s="1">
        <v>1</v>
      </c>
      <c r="AE177" s="1">
        <v>0</v>
      </c>
      <c r="AF177" s="1">
        <v>0</v>
      </c>
      <c r="AG177" s="1">
        <v>1</v>
      </c>
      <c r="AH177" s="1">
        <v>0</v>
      </c>
      <c r="AI177" s="1">
        <f t="shared" si="9"/>
        <v>0</v>
      </c>
      <c r="AJ177" s="1">
        <v>1</v>
      </c>
      <c r="AK177" s="1">
        <f t="shared" si="10"/>
        <v>1</v>
      </c>
      <c r="AL177" s="1">
        <v>1</v>
      </c>
    </row>
    <row r="178" spans="1:38" x14ac:dyDescent="0.3">
      <c r="A178" s="1">
        <v>2013</v>
      </c>
      <c r="B178" s="1">
        <v>177</v>
      </c>
      <c r="C178" s="1">
        <v>1</v>
      </c>
      <c r="D178" s="1" t="s">
        <v>61</v>
      </c>
      <c r="E178" s="1" t="s">
        <v>114</v>
      </c>
      <c r="F178" s="1" t="s">
        <v>891</v>
      </c>
      <c r="G178" s="1" t="s">
        <v>115</v>
      </c>
      <c r="H178" s="1" t="s">
        <v>116</v>
      </c>
      <c r="I178" s="1" t="s">
        <v>34</v>
      </c>
      <c r="J178" s="1" t="s">
        <v>91</v>
      </c>
      <c r="K178" s="1">
        <v>0</v>
      </c>
      <c r="L178" s="1">
        <v>0</v>
      </c>
      <c r="M178" s="1" t="s">
        <v>117</v>
      </c>
      <c r="O178" s="1" t="s">
        <v>116</v>
      </c>
      <c r="P178" s="1" t="s">
        <v>115</v>
      </c>
      <c r="Q178" s="1" t="s">
        <v>118</v>
      </c>
      <c r="R178" s="1">
        <v>184</v>
      </c>
      <c r="S178" s="1">
        <f t="shared" si="12"/>
        <v>0</v>
      </c>
      <c r="T178" s="1" t="s">
        <v>56</v>
      </c>
      <c r="U178" s="1" t="s">
        <v>119</v>
      </c>
      <c r="AA178" s="1">
        <v>1</v>
      </c>
      <c r="AB178" s="1">
        <v>0</v>
      </c>
      <c r="AC178" s="1">
        <v>1</v>
      </c>
      <c r="AD178" s="1">
        <v>0</v>
      </c>
      <c r="AE178" s="1">
        <v>0</v>
      </c>
      <c r="AF178" s="1">
        <v>0</v>
      </c>
      <c r="AG178" s="1">
        <v>0</v>
      </c>
      <c r="AH178" s="1">
        <v>0</v>
      </c>
      <c r="AI178" s="1">
        <f t="shared" si="9"/>
        <v>0</v>
      </c>
      <c r="AJ178" s="1">
        <v>1</v>
      </c>
      <c r="AK178" s="1">
        <f t="shared" si="10"/>
        <v>1</v>
      </c>
      <c r="AL178" s="1">
        <v>1</v>
      </c>
    </row>
    <row r="179" spans="1:38" x14ac:dyDescent="0.3">
      <c r="A179" s="1">
        <v>2013</v>
      </c>
      <c r="B179" s="1">
        <v>178</v>
      </c>
      <c r="C179" s="1">
        <v>1</v>
      </c>
      <c r="D179" s="1" t="s">
        <v>61</v>
      </c>
      <c r="E179" s="1" t="s">
        <v>486</v>
      </c>
      <c r="F179" s="1" t="s">
        <v>818</v>
      </c>
      <c r="G179" s="1" t="s">
        <v>102</v>
      </c>
      <c r="H179" s="1" t="s">
        <v>103</v>
      </c>
      <c r="I179" s="1" t="s">
        <v>34</v>
      </c>
      <c r="J179" s="1" t="s">
        <v>45</v>
      </c>
      <c r="K179" s="1">
        <v>12</v>
      </c>
      <c r="L179" s="1">
        <v>16</v>
      </c>
      <c r="M179" s="1" t="s">
        <v>220</v>
      </c>
      <c r="N179" s="1" t="s">
        <v>34</v>
      </c>
      <c r="O179" s="1" t="s">
        <v>103</v>
      </c>
      <c r="P179" s="1" t="s">
        <v>255</v>
      </c>
      <c r="Q179" s="1" t="s">
        <v>256</v>
      </c>
      <c r="R179" s="1">
        <v>142</v>
      </c>
      <c r="S179" s="1">
        <f t="shared" si="12"/>
        <v>0</v>
      </c>
      <c r="T179" s="1" t="s">
        <v>56</v>
      </c>
      <c r="U179" s="1" t="s">
        <v>174</v>
      </c>
      <c r="V179" s="1" t="s">
        <v>487</v>
      </c>
      <c r="AA179" s="1">
        <v>1</v>
      </c>
      <c r="AB179" s="1">
        <v>1</v>
      </c>
      <c r="AC179" s="1">
        <v>0</v>
      </c>
      <c r="AD179" s="1">
        <v>0</v>
      </c>
      <c r="AE179" s="1">
        <v>1</v>
      </c>
      <c r="AF179" s="1">
        <v>0</v>
      </c>
      <c r="AG179" s="1">
        <v>1</v>
      </c>
      <c r="AH179" s="1">
        <v>1</v>
      </c>
      <c r="AI179" s="1">
        <f t="shared" si="9"/>
        <v>1</v>
      </c>
      <c r="AJ179" s="1">
        <v>0</v>
      </c>
      <c r="AK179" s="1">
        <f t="shared" si="10"/>
        <v>1</v>
      </c>
      <c r="AL179" s="1">
        <v>1</v>
      </c>
    </row>
    <row r="180" spans="1:38" x14ac:dyDescent="0.3">
      <c r="A180" s="1">
        <v>2013</v>
      </c>
      <c r="B180" s="1">
        <v>179</v>
      </c>
      <c r="C180" s="1">
        <v>1</v>
      </c>
      <c r="D180" s="1" t="s">
        <v>61</v>
      </c>
      <c r="E180" s="1" t="s">
        <v>305</v>
      </c>
      <c r="F180" s="1" t="s">
        <v>892</v>
      </c>
      <c r="G180" s="1" t="s">
        <v>171</v>
      </c>
      <c r="H180" s="1" t="s">
        <v>172</v>
      </c>
      <c r="I180" s="1" t="s">
        <v>44</v>
      </c>
      <c r="J180" s="1" t="s">
        <v>45</v>
      </c>
      <c r="K180" s="1">
        <v>13</v>
      </c>
      <c r="L180" s="1">
        <v>17</v>
      </c>
      <c r="M180" s="1" t="s">
        <v>33</v>
      </c>
      <c r="N180" s="1" t="s">
        <v>34</v>
      </c>
      <c r="O180" s="1" t="s">
        <v>33</v>
      </c>
      <c r="P180" s="1" t="s">
        <v>32</v>
      </c>
      <c r="Q180" s="1" t="s">
        <v>201</v>
      </c>
      <c r="R180" s="1">
        <v>3</v>
      </c>
      <c r="S180" s="1">
        <f t="shared" si="12"/>
        <v>0</v>
      </c>
      <c r="T180" s="1" t="s">
        <v>173</v>
      </c>
      <c r="U180" s="1" t="s">
        <v>174</v>
      </c>
      <c r="AA180" s="1">
        <v>1</v>
      </c>
      <c r="AB180" s="1">
        <v>1</v>
      </c>
      <c r="AC180" s="1">
        <v>0</v>
      </c>
      <c r="AD180" s="1">
        <v>0</v>
      </c>
      <c r="AE180" s="1">
        <v>1</v>
      </c>
      <c r="AF180" s="1">
        <v>0</v>
      </c>
      <c r="AG180" s="1">
        <v>1</v>
      </c>
      <c r="AH180" s="1">
        <v>1</v>
      </c>
      <c r="AI180" s="1">
        <f t="shared" si="9"/>
        <v>1</v>
      </c>
      <c r="AJ180" s="1">
        <v>0</v>
      </c>
      <c r="AK180" s="1">
        <f t="shared" si="10"/>
        <v>1</v>
      </c>
      <c r="AL180" s="1">
        <v>1</v>
      </c>
    </row>
    <row r="181" spans="1:38" x14ac:dyDescent="0.3">
      <c r="A181" s="1">
        <v>2013</v>
      </c>
      <c r="B181" s="1">
        <v>180</v>
      </c>
      <c r="C181" s="1">
        <v>1</v>
      </c>
      <c r="D181" s="1" t="s">
        <v>61</v>
      </c>
      <c r="E181" s="1" t="s">
        <v>241</v>
      </c>
      <c r="F181" s="1" t="s">
        <v>893</v>
      </c>
      <c r="G181" s="1" t="s">
        <v>115</v>
      </c>
      <c r="H181" s="1" t="s">
        <v>116</v>
      </c>
      <c r="I181" s="1" t="s">
        <v>34</v>
      </c>
      <c r="J181" s="1" t="s">
        <v>45</v>
      </c>
      <c r="K181" s="1">
        <v>16</v>
      </c>
      <c r="L181" s="1">
        <v>20</v>
      </c>
      <c r="M181" s="1" t="s">
        <v>216</v>
      </c>
      <c r="N181" s="1" t="s">
        <v>44</v>
      </c>
      <c r="O181" s="1" t="s">
        <v>116</v>
      </c>
      <c r="P181" s="1" t="s">
        <v>115</v>
      </c>
      <c r="Q181" s="1" t="s">
        <v>118</v>
      </c>
      <c r="R181" s="1">
        <v>184</v>
      </c>
      <c r="S181" s="1">
        <f t="shared" si="12"/>
        <v>0</v>
      </c>
      <c r="T181" s="1" t="s">
        <v>56</v>
      </c>
      <c r="U181" s="1" t="s">
        <v>174</v>
      </c>
      <c r="AA181" s="1">
        <v>1</v>
      </c>
      <c r="AB181" s="1">
        <v>1</v>
      </c>
      <c r="AC181" s="1">
        <v>0</v>
      </c>
      <c r="AD181" s="1">
        <v>0</v>
      </c>
      <c r="AE181" s="1">
        <v>1</v>
      </c>
      <c r="AF181" s="1">
        <v>0</v>
      </c>
      <c r="AG181" s="1">
        <v>1</v>
      </c>
      <c r="AH181" s="1">
        <v>1</v>
      </c>
      <c r="AI181" s="1">
        <f t="shared" si="9"/>
        <v>1</v>
      </c>
      <c r="AJ181" s="1">
        <v>0</v>
      </c>
      <c r="AK181" s="1">
        <f t="shared" si="10"/>
        <v>1</v>
      </c>
      <c r="AL181" s="1">
        <v>1</v>
      </c>
    </row>
    <row r="182" spans="1:38" x14ac:dyDescent="0.3">
      <c r="A182" s="1">
        <v>2013</v>
      </c>
      <c r="B182" s="1">
        <v>181</v>
      </c>
      <c r="C182" s="1">
        <v>1</v>
      </c>
      <c r="D182" s="1" t="s">
        <v>61</v>
      </c>
      <c r="E182" s="1" t="s">
        <v>456</v>
      </c>
      <c r="F182" s="1" t="s">
        <v>708</v>
      </c>
      <c r="G182" s="1" t="s">
        <v>67</v>
      </c>
      <c r="H182" s="1" t="s">
        <v>68</v>
      </c>
      <c r="I182" s="1" t="s">
        <v>34</v>
      </c>
      <c r="J182" s="1" t="s">
        <v>45</v>
      </c>
      <c r="K182" s="1">
        <v>11</v>
      </c>
      <c r="L182" s="1">
        <v>15</v>
      </c>
      <c r="M182" s="1" t="s">
        <v>251</v>
      </c>
      <c r="N182" s="1" t="s">
        <v>34</v>
      </c>
      <c r="O182" s="1" t="s">
        <v>251</v>
      </c>
      <c r="P182" s="1" t="s">
        <v>250</v>
      </c>
      <c r="Q182" s="1" t="s">
        <v>260</v>
      </c>
      <c r="R182" s="1">
        <v>2</v>
      </c>
      <c r="S182" s="1">
        <f t="shared" si="12"/>
        <v>0</v>
      </c>
      <c r="T182" s="1" t="s">
        <v>173</v>
      </c>
      <c r="U182" s="1" t="s">
        <v>174</v>
      </c>
      <c r="AA182" s="1">
        <v>1</v>
      </c>
      <c r="AB182" s="1">
        <v>1</v>
      </c>
      <c r="AC182" s="1">
        <v>0</v>
      </c>
      <c r="AD182" s="1">
        <v>0</v>
      </c>
      <c r="AE182" s="1">
        <v>1</v>
      </c>
      <c r="AF182" s="1">
        <v>0</v>
      </c>
      <c r="AG182" s="1">
        <v>1</v>
      </c>
      <c r="AH182" s="1">
        <v>1</v>
      </c>
      <c r="AI182" s="1">
        <f t="shared" si="9"/>
        <v>1</v>
      </c>
      <c r="AJ182" s="1">
        <v>0</v>
      </c>
      <c r="AK182" s="1">
        <f t="shared" si="10"/>
        <v>1</v>
      </c>
      <c r="AL182" s="1">
        <v>1</v>
      </c>
    </row>
    <row r="183" spans="1:38" x14ac:dyDescent="0.3">
      <c r="A183" s="1">
        <v>2013</v>
      </c>
      <c r="B183" s="1">
        <v>182</v>
      </c>
      <c r="C183" s="1">
        <v>1</v>
      </c>
      <c r="D183" s="1" t="s">
        <v>30</v>
      </c>
      <c r="E183" s="1" t="s">
        <v>283</v>
      </c>
      <c r="F183" s="1" t="s">
        <v>688</v>
      </c>
      <c r="G183" s="1" t="s">
        <v>250</v>
      </c>
      <c r="H183" s="1" t="s">
        <v>251</v>
      </c>
      <c r="I183" s="1" t="s">
        <v>34</v>
      </c>
      <c r="J183" s="1" t="s">
        <v>45</v>
      </c>
      <c r="K183" s="1">
        <v>3</v>
      </c>
      <c r="L183" s="1">
        <v>7</v>
      </c>
      <c r="M183" s="1" t="s">
        <v>64</v>
      </c>
      <c r="N183" s="1" t="s">
        <v>34</v>
      </c>
      <c r="O183" s="1" t="s">
        <v>64</v>
      </c>
      <c r="P183" s="1" t="s">
        <v>63</v>
      </c>
      <c r="Q183" s="1" t="s">
        <v>152</v>
      </c>
      <c r="R183" s="1">
        <v>5</v>
      </c>
      <c r="S183" s="1">
        <f t="shared" si="12"/>
        <v>0</v>
      </c>
      <c r="T183" s="1" t="s">
        <v>173</v>
      </c>
      <c r="U183" s="1" t="s">
        <v>174</v>
      </c>
      <c r="AA183" s="1">
        <v>1</v>
      </c>
      <c r="AB183" s="1">
        <v>1</v>
      </c>
      <c r="AC183" s="1">
        <v>0</v>
      </c>
      <c r="AD183" s="1">
        <v>0</v>
      </c>
      <c r="AE183" s="1">
        <v>1</v>
      </c>
      <c r="AF183" s="1">
        <v>0</v>
      </c>
      <c r="AG183" s="1">
        <v>1</v>
      </c>
      <c r="AH183" s="1">
        <v>1</v>
      </c>
      <c r="AI183" s="1">
        <f t="shared" si="9"/>
        <v>1</v>
      </c>
      <c r="AJ183" s="1">
        <v>0</v>
      </c>
      <c r="AK183" s="1">
        <f t="shared" si="10"/>
        <v>1</v>
      </c>
      <c r="AL183" s="1">
        <v>1</v>
      </c>
    </row>
    <row r="184" spans="1:38" x14ac:dyDescent="0.3">
      <c r="A184" s="1">
        <v>2013</v>
      </c>
      <c r="B184" s="1">
        <v>183</v>
      </c>
      <c r="C184" s="1">
        <v>1</v>
      </c>
      <c r="D184" s="1" t="s">
        <v>61</v>
      </c>
      <c r="E184" s="1" t="s">
        <v>366</v>
      </c>
      <c r="F184" s="1" t="s">
        <v>840</v>
      </c>
      <c r="G184" s="1" t="s">
        <v>161</v>
      </c>
      <c r="H184" s="1" t="s">
        <v>162</v>
      </c>
      <c r="I184" s="1" t="s">
        <v>34</v>
      </c>
      <c r="J184" s="1" t="s">
        <v>45</v>
      </c>
      <c r="K184" s="1">
        <v>12</v>
      </c>
      <c r="L184" s="1">
        <v>16</v>
      </c>
      <c r="M184" s="1" t="s">
        <v>82</v>
      </c>
      <c r="N184" s="1" t="s">
        <v>44</v>
      </c>
      <c r="O184" s="1" t="s">
        <v>82</v>
      </c>
      <c r="P184" s="1" t="s">
        <v>84</v>
      </c>
      <c r="Q184" s="1" t="s">
        <v>85</v>
      </c>
      <c r="R184" s="1">
        <v>78</v>
      </c>
      <c r="S184" s="1">
        <f t="shared" si="12"/>
        <v>0</v>
      </c>
      <c r="T184" s="1" t="s">
        <v>173</v>
      </c>
      <c r="U184" s="1" t="s">
        <v>174</v>
      </c>
      <c r="AA184" s="1">
        <v>1</v>
      </c>
      <c r="AB184" s="1">
        <v>1</v>
      </c>
      <c r="AC184" s="1">
        <v>0</v>
      </c>
      <c r="AD184" s="1">
        <v>0</v>
      </c>
      <c r="AE184" s="1">
        <v>1</v>
      </c>
      <c r="AF184" s="1">
        <v>0</v>
      </c>
      <c r="AG184" s="1">
        <v>1</v>
      </c>
      <c r="AH184" s="1">
        <v>1</v>
      </c>
      <c r="AI184" s="1">
        <f t="shared" si="9"/>
        <v>1</v>
      </c>
      <c r="AJ184" s="1">
        <v>0</v>
      </c>
      <c r="AK184" s="1">
        <f t="shared" si="10"/>
        <v>1</v>
      </c>
      <c r="AL184" s="1">
        <v>1</v>
      </c>
    </row>
    <row r="185" spans="1:38" x14ac:dyDescent="0.3">
      <c r="A185" s="1">
        <v>2013</v>
      </c>
      <c r="B185" s="1">
        <v>184</v>
      </c>
      <c r="C185" s="1">
        <v>1</v>
      </c>
      <c r="D185" s="1" t="s">
        <v>61</v>
      </c>
      <c r="E185" s="1" t="s">
        <v>489</v>
      </c>
      <c r="F185" s="1" t="s">
        <v>729</v>
      </c>
      <c r="G185" s="1" t="s">
        <v>89</v>
      </c>
      <c r="H185" s="1" t="s">
        <v>90</v>
      </c>
      <c r="I185" s="1" t="s">
        <v>44</v>
      </c>
      <c r="J185" s="1" t="s">
        <v>45</v>
      </c>
      <c r="K185" s="1">
        <v>12</v>
      </c>
      <c r="L185" s="1">
        <v>16</v>
      </c>
      <c r="M185" s="1" t="s">
        <v>167</v>
      </c>
      <c r="N185" s="1" t="s">
        <v>44</v>
      </c>
      <c r="O185" s="1" t="s">
        <v>90</v>
      </c>
      <c r="P185" s="1" t="s">
        <v>89</v>
      </c>
      <c r="Q185" s="1" t="s">
        <v>232</v>
      </c>
      <c r="R185" s="1">
        <v>192</v>
      </c>
      <c r="S185" s="1">
        <f t="shared" si="12"/>
        <v>0</v>
      </c>
      <c r="T185" s="1" t="s">
        <v>56</v>
      </c>
      <c r="U185" s="1" t="s">
        <v>174</v>
      </c>
      <c r="AA185" s="1">
        <v>1</v>
      </c>
      <c r="AB185" s="1">
        <v>1</v>
      </c>
      <c r="AC185" s="1">
        <v>0</v>
      </c>
      <c r="AD185" s="1">
        <v>0</v>
      </c>
      <c r="AE185" s="1">
        <v>1</v>
      </c>
      <c r="AF185" s="1">
        <v>0</v>
      </c>
      <c r="AG185" s="1">
        <v>1</v>
      </c>
      <c r="AH185" s="1">
        <v>1</v>
      </c>
      <c r="AI185" s="1">
        <f t="shared" si="9"/>
        <v>1</v>
      </c>
      <c r="AJ185" s="1">
        <v>0</v>
      </c>
      <c r="AK185" s="1">
        <f t="shared" si="10"/>
        <v>1</v>
      </c>
      <c r="AL185" s="1">
        <v>1</v>
      </c>
    </row>
    <row r="186" spans="1:38" x14ac:dyDescent="0.3">
      <c r="A186" s="1">
        <v>2013</v>
      </c>
      <c r="B186" s="1">
        <v>185</v>
      </c>
      <c r="C186" s="1">
        <v>1</v>
      </c>
      <c r="D186" s="1" t="s">
        <v>61</v>
      </c>
      <c r="E186" s="1" t="s">
        <v>581</v>
      </c>
      <c r="F186" s="1" t="s">
        <v>857</v>
      </c>
      <c r="G186" s="1" t="s">
        <v>42</v>
      </c>
      <c r="H186" s="1" t="s">
        <v>43</v>
      </c>
      <c r="I186" s="1" t="s">
        <v>44</v>
      </c>
      <c r="J186" s="1" t="s">
        <v>45</v>
      </c>
      <c r="K186" s="1">
        <v>16</v>
      </c>
      <c r="L186" s="1">
        <v>20</v>
      </c>
      <c r="M186" s="1" t="s">
        <v>54</v>
      </c>
      <c r="N186" s="1" t="s">
        <v>34</v>
      </c>
      <c r="O186" s="1" t="s">
        <v>43</v>
      </c>
      <c r="P186" s="1" t="s">
        <v>158</v>
      </c>
      <c r="Q186" s="1" t="s">
        <v>159</v>
      </c>
      <c r="R186" s="1">
        <v>257</v>
      </c>
      <c r="S186" s="1">
        <f t="shared" si="12"/>
        <v>1</v>
      </c>
      <c r="T186" s="1" t="s">
        <v>56</v>
      </c>
      <c r="U186" s="1" t="s">
        <v>174</v>
      </c>
      <c r="AA186" s="1">
        <v>1</v>
      </c>
      <c r="AB186" s="1">
        <v>1</v>
      </c>
      <c r="AC186" s="1">
        <v>0</v>
      </c>
      <c r="AD186" s="1">
        <v>0</v>
      </c>
      <c r="AE186" s="1">
        <v>1</v>
      </c>
      <c r="AF186" s="1">
        <v>0</v>
      </c>
      <c r="AG186" s="1">
        <v>1</v>
      </c>
      <c r="AH186" s="1">
        <v>1</v>
      </c>
      <c r="AI186" s="1">
        <f t="shared" si="9"/>
        <v>1</v>
      </c>
      <c r="AJ186" s="1">
        <v>0</v>
      </c>
      <c r="AK186" s="1">
        <f t="shared" si="10"/>
        <v>1</v>
      </c>
      <c r="AL186" s="1">
        <v>1</v>
      </c>
    </row>
    <row r="187" spans="1:38" x14ac:dyDescent="0.3">
      <c r="A187" s="1">
        <v>2013</v>
      </c>
      <c r="B187" s="1">
        <v>186</v>
      </c>
      <c r="C187" s="1">
        <v>1</v>
      </c>
      <c r="D187" s="1" t="s">
        <v>61</v>
      </c>
      <c r="E187" s="1" t="s">
        <v>441</v>
      </c>
      <c r="F187" s="1" t="s">
        <v>894</v>
      </c>
      <c r="G187" s="1" t="s">
        <v>108</v>
      </c>
      <c r="H187" s="1" t="s">
        <v>109</v>
      </c>
      <c r="I187" s="1" t="s">
        <v>44</v>
      </c>
      <c r="J187" s="1" t="s">
        <v>45</v>
      </c>
      <c r="K187" s="1">
        <v>10</v>
      </c>
      <c r="L187" s="1">
        <v>14</v>
      </c>
      <c r="M187" s="1" t="s">
        <v>83</v>
      </c>
      <c r="N187" s="1" t="s">
        <v>34</v>
      </c>
      <c r="O187" s="1" t="s">
        <v>109</v>
      </c>
      <c r="P187" s="1" t="s">
        <v>108</v>
      </c>
      <c r="Q187" s="1" t="s">
        <v>149</v>
      </c>
      <c r="R187" s="1">
        <v>11</v>
      </c>
      <c r="S187" s="1">
        <f t="shared" si="12"/>
        <v>0</v>
      </c>
      <c r="T187" s="1" t="s">
        <v>56</v>
      </c>
      <c r="U187" s="1" t="s">
        <v>174</v>
      </c>
      <c r="AA187" s="1">
        <v>1</v>
      </c>
      <c r="AB187" s="1">
        <v>1</v>
      </c>
      <c r="AC187" s="1">
        <v>0</v>
      </c>
      <c r="AD187" s="1">
        <v>0</v>
      </c>
      <c r="AE187" s="1">
        <v>1</v>
      </c>
      <c r="AF187" s="1">
        <v>0</v>
      </c>
      <c r="AG187" s="1">
        <v>1</v>
      </c>
      <c r="AH187" s="1">
        <v>1</v>
      </c>
      <c r="AI187" s="1">
        <f t="shared" si="9"/>
        <v>1</v>
      </c>
      <c r="AJ187" s="1">
        <v>0</v>
      </c>
      <c r="AK187" s="1">
        <f t="shared" si="10"/>
        <v>1</v>
      </c>
      <c r="AL187" s="1">
        <v>1</v>
      </c>
    </row>
    <row r="188" spans="1:38" x14ac:dyDescent="0.3">
      <c r="A188" s="1">
        <v>2013</v>
      </c>
      <c r="B188" s="1">
        <v>187</v>
      </c>
      <c r="C188" s="1">
        <v>1</v>
      </c>
      <c r="D188" s="1" t="s">
        <v>61</v>
      </c>
      <c r="E188" s="1" t="s">
        <v>567</v>
      </c>
      <c r="F188" s="1" t="s">
        <v>729</v>
      </c>
      <c r="G188" s="1" t="s">
        <v>154</v>
      </c>
      <c r="H188" s="1" t="s">
        <v>155</v>
      </c>
      <c r="I188" s="1" t="s">
        <v>34</v>
      </c>
      <c r="J188" s="1" t="s">
        <v>45</v>
      </c>
      <c r="K188" s="1">
        <v>15</v>
      </c>
      <c r="L188" s="1">
        <v>19</v>
      </c>
      <c r="M188" s="1" t="s">
        <v>167</v>
      </c>
      <c r="N188" s="1" t="s">
        <v>44</v>
      </c>
      <c r="O188" s="1" t="s">
        <v>167</v>
      </c>
      <c r="P188" s="1" t="s">
        <v>168</v>
      </c>
      <c r="Q188" s="1" t="s">
        <v>169</v>
      </c>
      <c r="R188" s="1">
        <v>257</v>
      </c>
      <c r="S188" s="1">
        <f t="shared" si="12"/>
        <v>1</v>
      </c>
      <c r="T188" s="1" t="s">
        <v>173</v>
      </c>
      <c r="U188" s="1" t="s">
        <v>174</v>
      </c>
      <c r="AA188" s="1">
        <v>1</v>
      </c>
      <c r="AB188" s="1">
        <v>1</v>
      </c>
      <c r="AC188" s="1">
        <v>0</v>
      </c>
      <c r="AD188" s="1">
        <v>0</v>
      </c>
      <c r="AE188" s="1">
        <v>1</v>
      </c>
      <c r="AF188" s="1">
        <v>0</v>
      </c>
      <c r="AG188" s="1">
        <v>1</v>
      </c>
      <c r="AH188" s="1">
        <v>1</v>
      </c>
      <c r="AI188" s="1">
        <f t="shared" si="9"/>
        <v>1</v>
      </c>
      <c r="AJ188" s="1">
        <v>0</v>
      </c>
      <c r="AK188" s="1">
        <f t="shared" si="10"/>
        <v>1</v>
      </c>
      <c r="AL188" s="1">
        <v>1</v>
      </c>
    </row>
    <row r="189" spans="1:38" x14ac:dyDescent="0.3">
      <c r="A189" s="1">
        <v>2013</v>
      </c>
      <c r="B189" s="1">
        <v>188</v>
      </c>
      <c r="C189" s="1">
        <v>1</v>
      </c>
      <c r="D189" s="1" t="s">
        <v>61</v>
      </c>
      <c r="E189" s="1" t="s">
        <v>582</v>
      </c>
      <c r="F189" s="1" t="s">
        <v>803</v>
      </c>
      <c r="G189" s="1" t="s">
        <v>98</v>
      </c>
      <c r="H189" s="1" t="s">
        <v>216</v>
      </c>
      <c r="I189" s="1" t="s">
        <v>44</v>
      </c>
      <c r="J189" s="1" t="s">
        <v>45</v>
      </c>
      <c r="K189" s="1">
        <v>16</v>
      </c>
      <c r="L189" s="1">
        <v>20</v>
      </c>
      <c r="M189" s="1" t="s">
        <v>116</v>
      </c>
      <c r="N189" s="1" t="s">
        <v>34</v>
      </c>
      <c r="O189" s="1" t="s">
        <v>116</v>
      </c>
      <c r="P189" s="1" t="s">
        <v>115</v>
      </c>
      <c r="Q189" s="1" t="s">
        <v>118</v>
      </c>
      <c r="R189" s="1">
        <v>184</v>
      </c>
      <c r="S189" s="1">
        <f t="shared" si="12"/>
        <v>0</v>
      </c>
      <c r="T189" s="1" t="s">
        <v>173</v>
      </c>
      <c r="U189" s="1" t="s">
        <v>174</v>
      </c>
      <c r="AA189" s="1">
        <v>1</v>
      </c>
      <c r="AB189" s="1">
        <v>1</v>
      </c>
      <c r="AC189" s="1">
        <v>0</v>
      </c>
      <c r="AD189" s="1">
        <v>0</v>
      </c>
      <c r="AE189" s="1">
        <v>1</v>
      </c>
      <c r="AF189" s="1">
        <v>0</v>
      </c>
      <c r="AG189" s="1">
        <v>1</v>
      </c>
      <c r="AH189" s="1">
        <v>1</v>
      </c>
      <c r="AI189" s="1">
        <f t="shared" si="9"/>
        <v>1</v>
      </c>
      <c r="AJ189" s="1">
        <v>0</v>
      </c>
      <c r="AK189" s="1">
        <f t="shared" si="10"/>
        <v>1</v>
      </c>
      <c r="AL189" s="1">
        <v>1</v>
      </c>
    </row>
    <row r="190" spans="1:38" x14ac:dyDescent="0.3">
      <c r="A190" s="1">
        <v>2013</v>
      </c>
      <c r="B190" s="1">
        <v>189</v>
      </c>
      <c r="C190" s="1">
        <v>1</v>
      </c>
      <c r="D190" s="1" t="s">
        <v>61</v>
      </c>
      <c r="E190" s="1" t="s">
        <v>421</v>
      </c>
      <c r="F190" s="1" t="s">
        <v>895</v>
      </c>
      <c r="G190" s="1" t="s">
        <v>63</v>
      </c>
      <c r="H190" s="1" t="s">
        <v>64</v>
      </c>
      <c r="I190" s="1" t="s">
        <v>34</v>
      </c>
      <c r="J190" s="1" t="s">
        <v>45</v>
      </c>
      <c r="K190" s="1">
        <v>9</v>
      </c>
      <c r="L190" s="1">
        <v>13</v>
      </c>
      <c r="M190" s="1" t="s">
        <v>109</v>
      </c>
      <c r="N190" s="1" t="s">
        <v>44</v>
      </c>
      <c r="O190" s="1" t="s">
        <v>64</v>
      </c>
      <c r="P190" s="1" t="s">
        <v>63</v>
      </c>
      <c r="Q190" s="1" t="s">
        <v>152</v>
      </c>
      <c r="R190" s="1">
        <v>5</v>
      </c>
      <c r="S190" s="1">
        <f t="shared" si="12"/>
        <v>0</v>
      </c>
      <c r="T190" s="1" t="s">
        <v>56</v>
      </c>
      <c r="U190" s="1" t="s">
        <v>174</v>
      </c>
      <c r="AA190" s="1">
        <v>1</v>
      </c>
      <c r="AB190" s="1">
        <v>1</v>
      </c>
      <c r="AC190" s="1">
        <v>0</v>
      </c>
      <c r="AD190" s="1">
        <v>0</v>
      </c>
      <c r="AE190" s="1">
        <v>1</v>
      </c>
      <c r="AF190" s="1">
        <v>0</v>
      </c>
      <c r="AG190" s="1">
        <v>1</v>
      </c>
      <c r="AH190" s="1">
        <v>1</v>
      </c>
      <c r="AI190" s="1">
        <f t="shared" si="9"/>
        <v>1</v>
      </c>
      <c r="AJ190" s="1">
        <v>0</v>
      </c>
      <c r="AK190" s="1">
        <f t="shared" si="10"/>
        <v>1</v>
      </c>
      <c r="AL190" s="1">
        <v>1</v>
      </c>
    </row>
    <row r="191" spans="1:38" x14ac:dyDescent="0.3">
      <c r="A191" s="1">
        <v>2013</v>
      </c>
      <c r="B191" s="1">
        <v>190</v>
      </c>
      <c r="C191" s="1">
        <v>1</v>
      </c>
      <c r="D191" s="1" t="s">
        <v>61</v>
      </c>
      <c r="E191" s="1" t="s">
        <v>242</v>
      </c>
      <c r="F191" s="1" t="s">
        <v>844</v>
      </c>
      <c r="G191" s="1" t="s">
        <v>47</v>
      </c>
      <c r="H191" s="1" t="s">
        <v>48</v>
      </c>
      <c r="I191" s="1" t="s">
        <v>34</v>
      </c>
      <c r="J191" s="1" t="s">
        <v>45</v>
      </c>
      <c r="K191" s="1">
        <v>16</v>
      </c>
      <c r="L191" s="1">
        <v>20</v>
      </c>
      <c r="M191" s="1" t="s">
        <v>167</v>
      </c>
      <c r="N191" s="1" t="s">
        <v>44</v>
      </c>
      <c r="O191" s="1" t="s">
        <v>48</v>
      </c>
      <c r="P191" s="1" t="s">
        <v>47</v>
      </c>
      <c r="Q191" s="1" t="s">
        <v>120</v>
      </c>
      <c r="R191" s="1">
        <v>153</v>
      </c>
      <c r="S191" s="1">
        <f t="shared" si="12"/>
        <v>0</v>
      </c>
      <c r="T191" s="1" t="s">
        <v>56</v>
      </c>
      <c r="U191" s="1" t="s">
        <v>174</v>
      </c>
      <c r="AA191" s="1">
        <v>1</v>
      </c>
      <c r="AB191" s="1">
        <v>1</v>
      </c>
      <c r="AC191" s="1">
        <v>0</v>
      </c>
      <c r="AD191" s="1">
        <v>0</v>
      </c>
      <c r="AE191" s="1">
        <v>1</v>
      </c>
      <c r="AF191" s="1">
        <v>0</v>
      </c>
      <c r="AG191" s="1">
        <v>1</v>
      </c>
      <c r="AH191" s="1">
        <v>1</v>
      </c>
      <c r="AI191" s="1">
        <f t="shared" si="9"/>
        <v>1</v>
      </c>
      <c r="AJ191" s="1">
        <v>0</v>
      </c>
      <c r="AK191" s="1">
        <f t="shared" si="10"/>
        <v>1</v>
      </c>
      <c r="AL191" s="1">
        <v>1</v>
      </c>
    </row>
    <row r="192" spans="1:38" x14ac:dyDescent="0.3">
      <c r="A192" s="1">
        <v>2013</v>
      </c>
      <c r="B192" s="1">
        <v>191</v>
      </c>
      <c r="C192" s="1">
        <v>1</v>
      </c>
      <c r="D192" s="1" t="s">
        <v>61</v>
      </c>
      <c r="E192" s="1" t="s">
        <v>284</v>
      </c>
      <c r="F192" s="1" t="s">
        <v>896</v>
      </c>
      <c r="G192" s="1" t="s">
        <v>250</v>
      </c>
      <c r="H192" s="1" t="s">
        <v>251</v>
      </c>
      <c r="I192" s="1" t="s">
        <v>34</v>
      </c>
      <c r="J192" s="1" t="s">
        <v>45</v>
      </c>
      <c r="K192" s="1">
        <v>3</v>
      </c>
      <c r="L192" s="1">
        <v>7</v>
      </c>
      <c r="M192" s="1" t="s">
        <v>64</v>
      </c>
      <c r="N192" s="1" t="s">
        <v>34</v>
      </c>
      <c r="O192" s="1" t="s">
        <v>64</v>
      </c>
      <c r="P192" s="1" t="s">
        <v>63</v>
      </c>
      <c r="Q192" s="1" t="s">
        <v>152</v>
      </c>
      <c r="R192" s="1">
        <v>5</v>
      </c>
      <c r="S192" s="1">
        <f t="shared" si="12"/>
        <v>0</v>
      </c>
      <c r="T192" s="1" t="s">
        <v>173</v>
      </c>
      <c r="U192" s="1" t="s">
        <v>174</v>
      </c>
      <c r="AA192" s="1">
        <v>1</v>
      </c>
      <c r="AB192" s="1">
        <v>1</v>
      </c>
      <c r="AC192" s="1">
        <v>0</v>
      </c>
      <c r="AD192" s="1">
        <v>0</v>
      </c>
      <c r="AE192" s="1">
        <v>1</v>
      </c>
      <c r="AF192" s="1">
        <v>0</v>
      </c>
      <c r="AG192" s="1">
        <v>1</v>
      </c>
      <c r="AH192" s="1">
        <v>1</v>
      </c>
      <c r="AI192" s="1">
        <f t="shared" si="9"/>
        <v>1</v>
      </c>
      <c r="AJ192" s="1">
        <v>0</v>
      </c>
      <c r="AK192" s="1">
        <f t="shared" si="10"/>
        <v>1</v>
      </c>
      <c r="AL192" s="1">
        <v>1</v>
      </c>
    </row>
    <row r="193" spans="1:38" x14ac:dyDescent="0.3">
      <c r="A193" s="1">
        <v>2013</v>
      </c>
      <c r="B193" s="1">
        <v>192</v>
      </c>
      <c r="C193" s="1">
        <v>2</v>
      </c>
      <c r="D193" s="1" t="s">
        <v>61</v>
      </c>
      <c r="E193" s="1" t="s">
        <v>284</v>
      </c>
      <c r="F193" s="1" t="s">
        <v>896</v>
      </c>
      <c r="G193" s="1" t="s">
        <v>250</v>
      </c>
      <c r="H193" s="1" t="s">
        <v>251</v>
      </c>
      <c r="I193" s="1" t="s">
        <v>34</v>
      </c>
      <c r="J193" s="1" t="s">
        <v>45</v>
      </c>
      <c r="K193" s="1">
        <v>10</v>
      </c>
      <c r="L193" s="1">
        <v>14</v>
      </c>
      <c r="M193" s="1" t="s">
        <v>87</v>
      </c>
      <c r="N193" s="1" t="s">
        <v>44</v>
      </c>
      <c r="O193" s="1" t="s">
        <v>87</v>
      </c>
      <c r="P193" s="1" t="s">
        <v>245</v>
      </c>
      <c r="Q193" s="1" t="s">
        <v>246</v>
      </c>
      <c r="R193" s="1">
        <v>121</v>
      </c>
      <c r="S193" s="1">
        <f t="shared" si="12"/>
        <v>0</v>
      </c>
      <c r="T193" s="1" t="s">
        <v>173</v>
      </c>
      <c r="U193" s="1" t="s">
        <v>174</v>
      </c>
      <c r="AA193" s="1">
        <v>1</v>
      </c>
      <c r="AB193" s="1">
        <v>1</v>
      </c>
      <c r="AC193" s="1">
        <v>0</v>
      </c>
      <c r="AD193" s="1">
        <v>0</v>
      </c>
      <c r="AE193" s="1">
        <v>1</v>
      </c>
      <c r="AF193" s="1">
        <v>0</v>
      </c>
      <c r="AG193" s="1">
        <v>1</v>
      </c>
      <c r="AH193" s="1">
        <v>1</v>
      </c>
      <c r="AI193" s="1">
        <f t="shared" si="9"/>
        <v>1</v>
      </c>
      <c r="AJ193" s="1">
        <v>0</v>
      </c>
      <c r="AK193" s="1">
        <f t="shared" si="10"/>
        <v>1</v>
      </c>
      <c r="AL193" s="1">
        <v>1</v>
      </c>
    </row>
    <row r="194" spans="1:38" x14ac:dyDescent="0.3">
      <c r="A194" s="1">
        <v>2013</v>
      </c>
      <c r="B194" s="1">
        <v>193</v>
      </c>
      <c r="C194" s="1">
        <v>1</v>
      </c>
      <c r="D194" s="1" t="s">
        <v>61</v>
      </c>
      <c r="E194" s="1" t="s">
        <v>395</v>
      </c>
      <c r="F194" s="1" t="s">
        <v>794</v>
      </c>
      <c r="G194" s="1" t="s">
        <v>127</v>
      </c>
      <c r="H194" s="1" t="s">
        <v>128</v>
      </c>
      <c r="I194" s="1" t="s">
        <v>44</v>
      </c>
      <c r="J194" s="1" t="s">
        <v>45</v>
      </c>
      <c r="K194" s="1">
        <v>15</v>
      </c>
      <c r="L194" s="1">
        <v>19</v>
      </c>
      <c r="M194" s="1" t="s">
        <v>220</v>
      </c>
      <c r="N194" s="1" t="s">
        <v>34</v>
      </c>
      <c r="O194" s="1" t="s">
        <v>128</v>
      </c>
      <c r="P194" s="1" t="s">
        <v>127</v>
      </c>
      <c r="Q194" s="1" t="s">
        <v>129</v>
      </c>
      <c r="R194" s="1">
        <v>177</v>
      </c>
      <c r="S194" s="1">
        <f t="shared" si="12"/>
        <v>0</v>
      </c>
      <c r="T194" s="1" t="s">
        <v>56</v>
      </c>
      <c r="U194" s="1" t="s">
        <v>174</v>
      </c>
      <c r="AA194" s="1">
        <v>1</v>
      </c>
      <c r="AB194" s="1">
        <v>1</v>
      </c>
      <c r="AC194" s="1">
        <v>0</v>
      </c>
      <c r="AD194" s="1">
        <v>0</v>
      </c>
      <c r="AE194" s="1">
        <v>1</v>
      </c>
      <c r="AF194" s="1">
        <v>0</v>
      </c>
      <c r="AG194" s="1">
        <v>1</v>
      </c>
      <c r="AH194" s="1">
        <v>1</v>
      </c>
      <c r="AI194" s="1">
        <f t="shared" ref="AI194:AI257" si="13">SUM(AH194,AF194)</f>
        <v>1</v>
      </c>
      <c r="AJ194" s="1">
        <v>0</v>
      </c>
      <c r="AK194" s="1">
        <f t="shared" ref="AK194:AK257" si="14">SUM(AI194:AJ194)</f>
        <v>1</v>
      </c>
      <c r="AL194" s="1">
        <v>1</v>
      </c>
    </row>
    <row r="195" spans="1:38" x14ac:dyDescent="0.3">
      <c r="A195" s="1">
        <v>2013</v>
      </c>
      <c r="B195" s="1">
        <v>194</v>
      </c>
      <c r="C195" s="1">
        <v>1</v>
      </c>
      <c r="D195" s="1" t="s">
        <v>61</v>
      </c>
      <c r="E195" s="1" t="s">
        <v>491</v>
      </c>
      <c r="F195" s="1" t="s">
        <v>733</v>
      </c>
      <c r="G195" s="1" t="s">
        <v>127</v>
      </c>
      <c r="H195" s="1" t="s">
        <v>128</v>
      </c>
      <c r="I195" s="1" t="s">
        <v>44</v>
      </c>
      <c r="J195" s="1" t="s">
        <v>45</v>
      </c>
      <c r="K195" s="1">
        <v>12</v>
      </c>
      <c r="L195" s="1">
        <v>16</v>
      </c>
      <c r="M195" s="1" t="s">
        <v>172</v>
      </c>
      <c r="N195" s="1" t="s">
        <v>44</v>
      </c>
      <c r="O195" s="1" t="s">
        <v>128</v>
      </c>
      <c r="P195" s="1" t="s">
        <v>127</v>
      </c>
      <c r="Q195" s="1" t="s">
        <v>129</v>
      </c>
      <c r="R195" s="1">
        <v>177</v>
      </c>
      <c r="S195" s="1">
        <f t="shared" si="12"/>
        <v>0</v>
      </c>
      <c r="T195" s="1" t="s">
        <v>56</v>
      </c>
      <c r="U195" s="1" t="s">
        <v>174</v>
      </c>
      <c r="AA195" s="1">
        <v>1</v>
      </c>
      <c r="AB195" s="1">
        <v>1</v>
      </c>
      <c r="AC195" s="1">
        <v>0</v>
      </c>
      <c r="AD195" s="1">
        <v>0</v>
      </c>
      <c r="AE195" s="1">
        <v>1</v>
      </c>
      <c r="AF195" s="1">
        <v>0</v>
      </c>
      <c r="AG195" s="1">
        <v>1</v>
      </c>
      <c r="AH195" s="1">
        <v>1</v>
      </c>
      <c r="AI195" s="1">
        <f t="shared" si="13"/>
        <v>1</v>
      </c>
      <c r="AJ195" s="1">
        <v>0</v>
      </c>
      <c r="AK195" s="1">
        <f t="shared" si="14"/>
        <v>1</v>
      </c>
      <c r="AL195" s="1">
        <v>1</v>
      </c>
    </row>
    <row r="196" spans="1:38" x14ac:dyDescent="0.3">
      <c r="A196" s="1">
        <v>2013</v>
      </c>
      <c r="B196" s="1">
        <v>195</v>
      </c>
      <c r="C196" s="1">
        <v>1</v>
      </c>
      <c r="D196" s="1" t="s">
        <v>61</v>
      </c>
      <c r="E196" s="1" t="s">
        <v>368</v>
      </c>
      <c r="F196" s="1" t="s">
        <v>756</v>
      </c>
      <c r="G196" s="1" t="s">
        <v>166</v>
      </c>
      <c r="H196" s="1" t="s">
        <v>167</v>
      </c>
      <c r="I196" s="1" t="s">
        <v>44</v>
      </c>
      <c r="J196" s="1" t="s">
        <v>45</v>
      </c>
      <c r="K196" s="1">
        <v>14</v>
      </c>
      <c r="L196" s="1">
        <v>18</v>
      </c>
      <c r="M196" s="1" t="s">
        <v>33</v>
      </c>
      <c r="N196" s="1" t="s">
        <v>34</v>
      </c>
      <c r="O196" s="1" t="s">
        <v>33</v>
      </c>
      <c r="P196" s="1" t="s">
        <v>32</v>
      </c>
      <c r="Q196" s="1" t="s">
        <v>201</v>
      </c>
      <c r="R196" s="1">
        <v>3</v>
      </c>
      <c r="S196" s="1">
        <f t="shared" si="12"/>
        <v>0</v>
      </c>
      <c r="T196" s="1" t="s">
        <v>173</v>
      </c>
      <c r="U196" s="1" t="s">
        <v>174</v>
      </c>
      <c r="AA196" s="1">
        <v>1</v>
      </c>
      <c r="AB196" s="1">
        <v>1</v>
      </c>
      <c r="AC196" s="1">
        <v>0</v>
      </c>
      <c r="AD196" s="1">
        <v>0</v>
      </c>
      <c r="AE196" s="1">
        <v>1</v>
      </c>
      <c r="AF196" s="1">
        <v>0</v>
      </c>
      <c r="AG196" s="1">
        <v>1</v>
      </c>
      <c r="AH196" s="1">
        <v>1</v>
      </c>
      <c r="AI196" s="1">
        <f t="shared" si="13"/>
        <v>1</v>
      </c>
      <c r="AJ196" s="1">
        <v>0</v>
      </c>
      <c r="AK196" s="1">
        <f t="shared" si="14"/>
        <v>1</v>
      </c>
      <c r="AL196" s="1">
        <v>1</v>
      </c>
    </row>
    <row r="197" spans="1:38" x14ac:dyDescent="0.3">
      <c r="A197" s="1">
        <v>2013</v>
      </c>
      <c r="B197" s="1">
        <v>196</v>
      </c>
      <c r="C197" s="1">
        <v>1</v>
      </c>
      <c r="D197" s="1" t="s">
        <v>61</v>
      </c>
      <c r="E197" s="1" t="s">
        <v>422</v>
      </c>
      <c r="F197" s="1" t="s">
        <v>897</v>
      </c>
      <c r="G197" s="1" t="s">
        <v>122</v>
      </c>
      <c r="H197" s="1" t="s">
        <v>83</v>
      </c>
      <c r="I197" s="1" t="s">
        <v>34</v>
      </c>
      <c r="J197" s="1" t="s">
        <v>45</v>
      </c>
      <c r="K197" s="1">
        <v>9</v>
      </c>
      <c r="L197" s="1">
        <v>13</v>
      </c>
      <c r="M197" s="1" t="s">
        <v>48</v>
      </c>
      <c r="N197" s="1" t="s">
        <v>34</v>
      </c>
      <c r="O197" s="1" t="s">
        <v>83</v>
      </c>
      <c r="P197" s="1" t="s">
        <v>123</v>
      </c>
      <c r="Q197" s="1" t="s">
        <v>124</v>
      </c>
      <c r="R197" s="1">
        <v>3</v>
      </c>
      <c r="S197" s="1">
        <f t="shared" si="12"/>
        <v>0</v>
      </c>
      <c r="T197" s="1" t="s">
        <v>56</v>
      </c>
      <c r="U197" s="1" t="s">
        <v>174</v>
      </c>
      <c r="AA197" s="1">
        <v>1</v>
      </c>
      <c r="AB197" s="1">
        <v>1</v>
      </c>
      <c r="AC197" s="1">
        <v>0</v>
      </c>
      <c r="AD197" s="1">
        <v>0</v>
      </c>
      <c r="AE197" s="1">
        <v>1</v>
      </c>
      <c r="AF197" s="1">
        <v>0</v>
      </c>
      <c r="AG197" s="1">
        <v>1</v>
      </c>
      <c r="AH197" s="1">
        <v>1</v>
      </c>
      <c r="AI197" s="1">
        <f t="shared" si="13"/>
        <v>1</v>
      </c>
      <c r="AJ197" s="1">
        <v>0</v>
      </c>
      <c r="AK197" s="1">
        <f t="shared" si="14"/>
        <v>1</v>
      </c>
      <c r="AL197" s="1">
        <v>1</v>
      </c>
    </row>
    <row r="198" spans="1:38" x14ac:dyDescent="0.3">
      <c r="A198" s="1">
        <v>2013</v>
      </c>
      <c r="B198" s="1">
        <v>197</v>
      </c>
      <c r="C198" s="1">
        <v>1</v>
      </c>
      <c r="D198" s="1" t="s">
        <v>61</v>
      </c>
      <c r="E198" s="1" t="s">
        <v>244</v>
      </c>
      <c r="F198" s="1" t="s">
        <v>845</v>
      </c>
      <c r="G198" s="1" t="s">
        <v>81</v>
      </c>
      <c r="H198" s="1" t="s">
        <v>82</v>
      </c>
      <c r="I198" s="1" t="s">
        <v>44</v>
      </c>
      <c r="J198" s="1" t="s">
        <v>45</v>
      </c>
      <c r="K198" s="1">
        <v>6</v>
      </c>
      <c r="L198" s="1">
        <v>10</v>
      </c>
      <c r="M198" s="1" t="s">
        <v>78</v>
      </c>
      <c r="N198" s="1" t="s">
        <v>44</v>
      </c>
      <c r="O198" s="1" t="s">
        <v>82</v>
      </c>
      <c r="P198" s="1" t="s">
        <v>84</v>
      </c>
      <c r="Q198" s="1" t="s">
        <v>85</v>
      </c>
      <c r="R198" s="1">
        <v>78</v>
      </c>
      <c r="S198" s="1">
        <f t="shared" si="12"/>
        <v>0</v>
      </c>
      <c r="T198" s="1" t="s">
        <v>56</v>
      </c>
      <c r="U198" s="1" t="s">
        <v>174</v>
      </c>
      <c r="AA198" s="1">
        <v>1</v>
      </c>
      <c r="AB198" s="1">
        <v>1</v>
      </c>
      <c r="AC198" s="1">
        <v>0</v>
      </c>
      <c r="AD198" s="1">
        <v>0</v>
      </c>
      <c r="AE198" s="1">
        <v>1</v>
      </c>
      <c r="AF198" s="1">
        <v>0</v>
      </c>
      <c r="AG198" s="1">
        <v>1</v>
      </c>
      <c r="AH198" s="1">
        <v>1</v>
      </c>
      <c r="AI198" s="1">
        <f t="shared" si="13"/>
        <v>1</v>
      </c>
      <c r="AJ198" s="1">
        <v>0</v>
      </c>
      <c r="AK198" s="1">
        <f t="shared" si="14"/>
        <v>1</v>
      </c>
      <c r="AL198" s="1">
        <v>1</v>
      </c>
    </row>
    <row r="199" spans="1:38" x14ac:dyDescent="0.3">
      <c r="A199" s="1">
        <v>2013</v>
      </c>
      <c r="B199" s="1">
        <v>198</v>
      </c>
      <c r="C199" s="1">
        <v>1</v>
      </c>
      <c r="D199" s="1" t="s">
        <v>61</v>
      </c>
      <c r="E199" s="1" t="s">
        <v>307</v>
      </c>
      <c r="F199" s="1" t="s">
        <v>833</v>
      </c>
      <c r="G199" s="1" t="s">
        <v>102</v>
      </c>
      <c r="H199" s="1" t="s">
        <v>103</v>
      </c>
      <c r="I199" s="1" t="s">
        <v>34</v>
      </c>
      <c r="J199" s="1" t="s">
        <v>45</v>
      </c>
      <c r="K199" s="1">
        <v>4</v>
      </c>
      <c r="L199" s="1">
        <v>8</v>
      </c>
      <c r="M199" s="1" t="s">
        <v>212</v>
      </c>
      <c r="N199" s="1" t="s">
        <v>44</v>
      </c>
      <c r="O199" s="1" t="s">
        <v>103</v>
      </c>
      <c r="P199" s="1" t="s">
        <v>255</v>
      </c>
      <c r="Q199" s="1" t="s">
        <v>256</v>
      </c>
      <c r="R199" s="1">
        <v>142</v>
      </c>
      <c r="S199" s="1">
        <f t="shared" si="12"/>
        <v>0</v>
      </c>
      <c r="T199" s="1" t="s">
        <v>56</v>
      </c>
      <c r="U199" s="1" t="s">
        <v>174</v>
      </c>
      <c r="V199" s="1" t="s">
        <v>308</v>
      </c>
      <c r="AA199" s="1">
        <v>1</v>
      </c>
      <c r="AB199" s="1">
        <v>1</v>
      </c>
      <c r="AC199" s="1">
        <v>0</v>
      </c>
      <c r="AD199" s="1">
        <v>0</v>
      </c>
      <c r="AE199" s="1">
        <v>1</v>
      </c>
      <c r="AF199" s="1">
        <v>0</v>
      </c>
      <c r="AG199" s="1">
        <v>1</v>
      </c>
      <c r="AH199" s="1">
        <v>1</v>
      </c>
      <c r="AI199" s="1">
        <f t="shared" si="13"/>
        <v>1</v>
      </c>
      <c r="AJ199" s="1">
        <v>0</v>
      </c>
      <c r="AK199" s="1">
        <f t="shared" si="14"/>
        <v>1</v>
      </c>
      <c r="AL199" s="1">
        <v>1</v>
      </c>
    </row>
    <row r="200" spans="1:38" x14ac:dyDescent="0.3">
      <c r="A200" s="1">
        <v>2013</v>
      </c>
      <c r="B200" s="1">
        <v>199</v>
      </c>
      <c r="C200" s="1">
        <v>1</v>
      </c>
      <c r="D200" s="1" t="s">
        <v>61</v>
      </c>
      <c r="E200" s="1" t="s">
        <v>286</v>
      </c>
      <c r="F200" s="1" t="s">
        <v>711</v>
      </c>
      <c r="G200" s="1" t="s">
        <v>98</v>
      </c>
      <c r="H200" s="1" t="s">
        <v>99</v>
      </c>
      <c r="I200" s="1" t="s">
        <v>44</v>
      </c>
      <c r="J200" s="1" t="s">
        <v>45</v>
      </c>
      <c r="K200" s="1">
        <v>8</v>
      </c>
      <c r="L200" s="1">
        <v>12</v>
      </c>
      <c r="M200" s="1" t="s">
        <v>48</v>
      </c>
      <c r="N200" s="1" t="s">
        <v>34</v>
      </c>
      <c r="O200" s="1" t="s">
        <v>48</v>
      </c>
      <c r="P200" s="1" t="s">
        <v>47</v>
      </c>
      <c r="Q200" s="1" t="s">
        <v>120</v>
      </c>
      <c r="R200" s="1">
        <v>153</v>
      </c>
      <c r="S200" s="1">
        <f t="shared" si="12"/>
        <v>0</v>
      </c>
      <c r="T200" s="1" t="s">
        <v>173</v>
      </c>
      <c r="U200" s="1" t="s">
        <v>174</v>
      </c>
      <c r="AA200" s="1">
        <v>1</v>
      </c>
      <c r="AB200" s="1">
        <v>1</v>
      </c>
      <c r="AC200" s="1">
        <v>0</v>
      </c>
      <c r="AD200" s="1">
        <v>0</v>
      </c>
      <c r="AE200" s="1">
        <v>1</v>
      </c>
      <c r="AF200" s="1">
        <v>0</v>
      </c>
      <c r="AG200" s="1">
        <v>1</v>
      </c>
      <c r="AH200" s="1">
        <v>1</v>
      </c>
      <c r="AI200" s="1">
        <f t="shared" si="13"/>
        <v>1</v>
      </c>
      <c r="AJ200" s="1">
        <v>0</v>
      </c>
      <c r="AK200" s="1">
        <f t="shared" si="14"/>
        <v>1</v>
      </c>
      <c r="AL200" s="1">
        <v>1</v>
      </c>
    </row>
    <row r="201" spans="1:38" x14ac:dyDescent="0.3">
      <c r="A201" s="1">
        <v>2013</v>
      </c>
      <c r="B201" s="1">
        <v>200</v>
      </c>
      <c r="C201" s="1">
        <v>1</v>
      </c>
      <c r="D201" s="1" t="s">
        <v>61</v>
      </c>
      <c r="E201" s="1" t="s">
        <v>310</v>
      </c>
      <c r="F201" s="1" t="s">
        <v>746</v>
      </c>
      <c r="G201" s="1" t="s">
        <v>94</v>
      </c>
      <c r="H201" s="1" t="s">
        <v>95</v>
      </c>
      <c r="I201" s="1" t="s">
        <v>44</v>
      </c>
      <c r="J201" s="1" t="s">
        <v>45</v>
      </c>
      <c r="K201" s="1">
        <v>4</v>
      </c>
      <c r="L201" s="1">
        <v>8</v>
      </c>
      <c r="M201" s="1" t="s">
        <v>64</v>
      </c>
      <c r="N201" s="1" t="s">
        <v>34</v>
      </c>
      <c r="O201" s="1" t="s">
        <v>95</v>
      </c>
      <c r="P201" s="1" t="s">
        <v>94</v>
      </c>
      <c r="Q201" s="1" t="s">
        <v>176</v>
      </c>
      <c r="R201" s="1">
        <v>15</v>
      </c>
      <c r="S201" s="1">
        <f t="shared" si="12"/>
        <v>0</v>
      </c>
      <c r="T201" s="1" t="s">
        <v>56</v>
      </c>
      <c r="U201" s="1" t="s">
        <v>174</v>
      </c>
      <c r="AA201" s="1">
        <v>1</v>
      </c>
      <c r="AB201" s="1">
        <v>1</v>
      </c>
      <c r="AC201" s="1">
        <v>0</v>
      </c>
      <c r="AD201" s="1">
        <v>0</v>
      </c>
      <c r="AE201" s="1">
        <v>1</v>
      </c>
      <c r="AF201" s="1">
        <v>0</v>
      </c>
      <c r="AG201" s="1">
        <v>1</v>
      </c>
      <c r="AH201" s="1">
        <v>1</v>
      </c>
      <c r="AI201" s="1">
        <f t="shared" si="13"/>
        <v>1</v>
      </c>
      <c r="AJ201" s="1">
        <v>0</v>
      </c>
      <c r="AK201" s="1">
        <f t="shared" si="14"/>
        <v>1</v>
      </c>
      <c r="AL201" s="1">
        <v>1</v>
      </c>
    </row>
    <row r="202" spans="1:38" x14ac:dyDescent="0.3">
      <c r="A202" s="1">
        <v>2013</v>
      </c>
      <c r="B202" s="1">
        <v>201</v>
      </c>
      <c r="C202" s="1">
        <v>1</v>
      </c>
      <c r="D202" s="1" t="s">
        <v>61</v>
      </c>
      <c r="E202" s="1" t="s">
        <v>586</v>
      </c>
      <c r="F202" s="1" t="s">
        <v>898</v>
      </c>
      <c r="G202" s="1" t="s">
        <v>248</v>
      </c>
      <c r="H202" s="1" t="s">
        <v>212</v>
      </c>
      <c r="I202" s="1" t="s">
        <v>44</v>
      </c>
      <c r="J202" s="1" t="s">
        <v>45</v>
      </c>
      <c r="K202" s="1">
        <v>10</v>
      </c>
      <c r="L202" s="1">
        <v>14</v>
      </c>
      <c r="M202" s="1" t="s">
        <v>72</v>
      </c>
      <c r="N202" s="1" t="s">
        <v>34</v>
      </c>
      <c r="O202" s="1" t="s">
        <v>212</v>
      </c>
      <c r="P202" s="1" t="s">
        <v>248</v>
      </c>
      <c r="Q202" s="1" t="s">
        <v>301</v>
      </c>
      <c r="R202" s="1">
        <v>8</v>
      </c>
      <c r="S202" s="1">
        <f t="shared" si="12"/>
        <v>0</v>
      </c>
      <c r="T202" s="1" t="s">
        <v>56</v>
      </c>
      <c r="U202" s="1" t="s">
        <v>174</v>
      </c>
      <c r="AA202" s="1">
        <v>1</v>
      </c>
      <c r="AB202" s="1">
        <v>1</v>
      </c>
      <c r="AC202" s="1">
        <v>0</v>
      </c>
      <c r="AD202" s="1">
        <v>0</v>
      </c>
      <c r="AE202" s="1">
        <v>1</v>
      </c>
      <c r="AF202" s="1">
        <v>0</v>
      </c>
      <c r="AG202" s="1">
        <v>1</v>
      </c>
      <c r="AH202" s="1">
        <v>1</v>
      </c>
      <c r="AI202" s="1">
        <f t="shared" si="13"/>
        <v>1</v>
      </c>
      <c r="AJ202" s="1">
        <v>0</v>
      </c>
      <c r="AK202" s="1">
        <f t="shared" si="14"/>
        <v>1</v>
      </c>
      <c r="AL202" s="1">
        <v>1</v>
      </c>
    </row>
    <row r="203" spans="1:38" x14ac:dyDescent="0.3">
      <c r="A203" s="1">
        <v>2013</v>
      </c>
      <c r="B203" s="1">
        <v>202</v>
      </c>
      <c r="C203" s="1">
        <v>1</v>
      </c>
      <c r="D203" s="1" t="s">
        <v>61</v>
      </c>
      <c r="E203" s="1" t="s">
        <v>549</v>
      </c>
      <c r="F203" s="1" t="s">
        <v>478</v>
      </c>
      <c r="G203" s="1" t="s">
        <v>196</v>
      </c>
      <c r="H203" s="1" t="s">
        <v>195</v>
      </c>
      <c r="I203" s="1" t="s">
        <v>34</v>
      </c>
      <c r="J203" s="1" t="s">
        <v>45</v>
      </c>
      <c r="K203" s="1">
        <v>14</v>
      </c>
      <c r="L203" s="1">
        <v>18</v>
      </c>
      <c r="M203" s="1" t="s">
        <v>90</v>
      </c>
      <c r="N203" s="1" t="s">
        <v>44</v>
      </c>
      <c r="O203" s="1" t="s">
        <v>90</v>
      </c>
      <c r="P203" s="1" t="s">
        <v>89</v>
      </c>
      <c r="Q203" s="1" t="s">
        <v>232</v>
      </c>
      <c r="R203" s="1">
        <v>192</v>
      </c>
      <c r="S203" s="1">
        <f t="shared" si="12"/>
        <v>0</v>
      </c>
      <c r="T203" s="1" t="s">
        <v>173</v>
      </c>
      <c r="U203" s="1" t="s">
        <v>174</v>
      </c>
      <c r="AA203" s="1">
        <v>1</v>
      </c>
      <c r="AB203" s="1">
        <v>1</v>
      </c>
      <c r="AC203" s="1">
        <v>0</v>
      </c>
      <c r="AD203" s="1">
        <v>0</v>
      </c>
      <c r="AE203" s="1">
        <v>1</v>
      </c>
      <c r="AF203" s="1">
        <v>0</v>
      </c>
      <c r="AG203" s="1">
        <v>1</v>
      </c>
      <c r="AH203" s="1">
        <v>1</v>
      </c>
      <c r="AI203" s="1">
        <f t="shared" si="13"/>
        <v>1</v>
      </c>
      <c r="AJ203" s="1">
        <v>0</v>
      </c>
      <c r="AK203" s="1">
        <f t="shared" si="14"/>
        <v>1</v>
      </c>
      <c r="AL203" s="1">
        <v>1</v>
      </c>
    </row>
    <row r="204" spans="1:38" x14ac:dyDescent="0.3">
      <c r="A204" s="1">
        <v>2013</v>
      </c>
      <c r="B204" s="1">
        <v>203</v>
      </c>
      <c r="C204" s="1">
        <v>1</v>
      </c>
      <c r="D204" s="1" t="s">
        <v>61</v>
      </c>
      <c r="E204" s="1" t="s">
        <v>369</v>
      </c>
      <c r="F204" s="1" t="s">
        <v>325</v>
      </c>
      <c r="G204" s="1" t="s">
        <v>204</v>
      </c>
      <c r="H204" s="1" t="s">
        <v>193</v>
      </c>
      <c r="I204" s="1" t="s">
        <v>44</v>
      </c>
      <c r="J204" s="1" t="s">
        <v>45</v>
      </c>
      <c r="K204" s="1">
        <v>7</v>
      </c>
      <c r="L204" s="1">
        <v>11</v>
      </c>
      <c r="M204" s="1" t="s">
        <v>220</v>
      </c>
      <c r="N204" s="1" t="s">
        <v>34</v>
      </c>
      <c r="O204" s="1" t="s">
        <v>193</v>
      </c>
      <c r="P204" s="1" t="s">
        <v>205</v>
      </c>
      <c r="Q204" s="1" t="s">
        <v>206</v>
      </c>
      <c r="R204" s="1">
        <v>60</v>
      </c>
      <c r="S204" s="1">
        <f t="shared" si="12"/>
        <v>0</v>
      </c>
      <c r="T204" s="1" t="s">
        <v>56</v>
      </c>
      <c r="U204" s="1" t="s">
        <v>174</v>
      </c>
      <c r="AA204" s="1">
        <v>1</v>
      </c>
      <c r="AB204" s="1">
        <v>1</v>
      </c>
      <c r="AC204" s="1">
        <v>0</v>
      </c>
      <c r="AD204" s="1">
        <v>0</v>
      </c>
      <c r="AE204" s="1">
        <v>1</v>
      </c>
      <c r="AF204" s="1">
        <v>0</v>
      </c>
      <c r="AG204" s="1">
        <v>1</v>
      </c>
      <c r="AH204" s="1">
        <v>1</v>
      </c>
      <c r="AI204" s="1">
        <f t="shared" si="13"/>
        <v>1</v>
      </c>
      <c r="AJ204" s="1">
        <v>0</v>
      </c>
      <c r="AK204" s="1">
        <f t="shared" si="14"/>
        <v>1</v>
      </c>
      <c r="AL204" s="1">
        <v>1</v>
      </c>
    </row>
    <row r="205" spans="1:38" x14ac:dyDescent="0.3">
      <c r="A205" s="1">
        <v>2013</v>
      </c>
      <c r="B205" s="1">
        <v>204</v>
      </c>
      <c r="C205" s="1">
        <v>2</v>
      </c>
      <c r="D205" s="1" t="s">
        <v>61</v>
      </c>
      <c r="E205" s="1" t="s">
        <v>369</v>
      </c>
      <c r="F205" s="1" t="s">
        <v>325</v>
      </c>
      <c r="G205" s="1" t="s">
        <v>204</v>
      </c>
      <c r="H205" s="1" t="s">
        <v>193</v>
      </c>
      <c r="I205" s="1" t="s">
        <v>44</v>
      </c>
      <c r="J205" s="1" t="s">
        <v>45</v>
      </c>
      <c r="K205" s="1">
        <v>13</v>
      </c>
      <c r="L205" s="1">
        <v>17</v>
      </c>
      <c r="M205" s="1" t="s">
        <v>216</v>
      </c>
      <c r="N205" s="1" t="s">
        <v>44</v>
      </c>
      <c r="O205" s="1" t="s">
        <v>193</v>
      </c>
      <c r="P205" s="1" t="s">
        <v>205</v>
      </c>
      <c r="Q205" s="1" t="s">
        <v>206</v>
      </c>
      <c r="R205" s="1">
        <v>60</v>
      </c>
      <c r="S205" s="1">
        <f t="shared" si="12"/>
        <v>0</v>
      </c>
      <c r="T205" s="1" t="s">
        <v>56</v>
      </c>
      <c r="U205" s="1" t="s">
        <v>174</v>
      </c>
      <c r="AA205" s="1">
        <v>1</v>
      </c>
      <c r="AB205" s="1">
        <v>1</v>
      </c>
      <c r="AC205" s="1">
        <v>0</v>
      </c>
      <c r="AD205" s="1">
        <v>0</v>
      </c>
      <c r="AE205" s="1">
        <v>1</v>
      </c>
      <c r="AF205" s="1">
        <v>0</v>
      </c>
      <c r="AG205" s="1">
        <v>1</v>
      </c>
      <c r="AH205" s="1">
        <v>1</v>
      </c>
      <c r="AI205" s="1">
        <f t="shared" si="13"/>
        <v>1</v>
      </c>
      <c r="AJ205" s="1">
        <v>0</v>
      </c>
      <c r="AK205" s="1">
        <f t="shared" si="14"/>
        <v>1</v>
      </c>
      <c r="AL205" s="1">
        <v>1</v>
      </c>
    </row>
    <row r="206" spans="1:38" x14ac:dyDescent="0.3">
      <c r="A206" s="1">
        <v>2013</v>
      </c>
      <c r="B206" s="1">
        <v>205</v>
      </c>
      <c r="C206" s="1">
        <v>1</v>
      </c>
      <c r="D206" s="1" t="s">
        <v>61</v>
      </c>
      <c r="E206" s="1" t="s">
        <v>287</v>
      </c>
      <c r="F206" s="1" t="s">
        <v>813</v>
      </c>
      <c r="G206" s="1" t="s">
        <v>47</v>
      </c>
      <c r="H206" s="1" t="s">
        <v>48</v>
      </c>
      <c r="I206" s="1" t="s">
        <v>34</v>
      </c>
      <c r="J206" s="1" t="s">
        <v>91</v>
      </c>
      <c r="K206" s="1">
        <v>0</v>
      </c>
      <c r="L206" s="1">
        <v>0</v>
      </c>
      <c r="M206" s="1" t="s">
        <v>117</v>
      </c>
      <c r="O206" s="1" t="s">
        <v>48</v>
      </c>
      <c r="P206" s="1" t="s">
        <v>47</v>
      </c>
      <c r="Q206" s="1" t="s">
        <v>120</v>
      </c>
      <c r="R206" s="1">
        <v>153</v>
      </c>
      <c r="S206" s="1">
        <f t="shared" si="12"/>
        <v>0</v>
      </c>
      <c r="T206" s="1" t="s">
        <v>56</v>
      </c>
      <c r="U206" s="1" t="s">
        <v>119</v>
      </c>
      <c r="AA206" s="1">
        <v>1</v>
      </c>
      <c r="AB206" s="1">
        <v>0</v>
      </c>
      <c r="AC206" s="1">
        <v>1</v>
      </c>
      <c r="AD206" s="1">
        <v>0</v>
      </c>
      <c r="AE206" s="1">
        <v>0</v>
      </c>
      <c r="AF206" s="1">
        <v>0</v>
      </c>
      <c r="AG206" s="1">
        <v>0</v>
      </c>
      <c r="AH206" s="1">
        <v>0</v>
      </c>
      <c r="AI206" s="1">
        <f t="shared" si="13"/>
        <v>0</v>
      </c>
      <c r="AJ206" s="1">
        <v>1</v>
      </c>
      <c r="AK206" s="1">
        <f t="shared" si="14"/>
        <v>1</v>
      </c>
      <c r="AL206" s="1">
        <v>1</v>
      </c>
    </row>
    <row r="207" spans="1:38" x14ac:dyDescent="0.3">
      <c r="A207" s="1">
        <v>2013</v>
      </c>
      <c r="B207" s="1">
        <v>206</v>
      </c>
      <c r="C207" s="1">
        <v>2</v>
      </c>
      <c r="D207" s="1" t="s">
        <v>61</v>
      </c>
      <c r="E207" s="1" t="s">
        <v>287</v>
      </c>
      <c r="F207" s="1" t="s">
        <v>813</v>
      </c>
      <c r="G207" s="1" t="s">
        <v>47</v>
      </c>
      <c r="H207" s="1" t="s">
        <v>48</v>
      </c>
      <c r="I207" s="1" t="s">
        <v>34</v>
      </c>
      <c r="J207" s="1" t="s">
        <v>45</v>
      </c>
      <c r="K207" s="1">
        <v>15</v>
      </c>
      <c r="L207" s="1">
        <v>19</v>
      </c>
      <c r="M207" s="1" t="s">
        <v>172</v>
      </c>
      <c r="N207" s="1" t="s">
        <v>44</v>
      </c>
      <c r="O207" s="1" t="s">
        <v>172</v>
      </c>
      <c r="P207" s="1" t="s">
        <v>171</v>
      </c>
      <c r="Q207" s="1" t="s">
        <v>199</v>
      </c>
      <c r="R207" s="1">
        <v>221</v>
      </c>
      <c r="S207" s="1">
        <f t="shared" si="12"/>
        <v>1</v>
      </c>
      <c r="T207" s="1" t="s">
        <v>173</v>
      </c>
      <c r="U207" s="1" t="s">
        <v>174</v>
      </c>
      <c r="AA207" s="1">
        <v>1</v>
      </c>
      <c r="AB207" s="1">
        <v>1</v>
      </c>
      <c r="AC207" s="1">
        <v>0</v>
      </c>
      <c r="AD207" s="1">
        <v>0</v>
      </c>
      <c r="AE207" s="1">
        <v>1</v>
      </c>
      <c r="AF207" s="1">
        <v>0</v>
      </c>
      <c r="AG207" s="1">
        <v>1</v>
      </c>
      <c r="AH207" s="1">
        <v>1</v>
      </c>
      <c r="AI207" s="1">
        <f t="shared" si="13"/>
        <v>1</v>
      </c>
      <c r="AJ207" s="1">
        <v>0</v>
      </c>
      <c r="AK207" s="1">
        <f t="shared" si="14"/>
        <v>1</v>
      </c>
      <c r="AL207" s="1">
        <v>1</v>
      </c>
    </row>
    <row r="208" spans="1:38" x14ac:dyDescent="0.3">
      <c r="A208" s="1">
        <v>2013</v>
      </c>
      <c r="B208" s="1">
        <v>207</v>
      </c>
      <c r="C208" s="1">
        <v>1</v>
      </c>
      <c r="D208" s="1" t="s">
        <v>61</v>
      </c>
      <c r="E208" s="1" t="s">
        <v>287</v>
      </c>
      <c r="F208" s="1" t="s">
        <v>719</v>
      </c>
      <c r="G208" s="1" t="s">
        <v>137</v>
      </c>
      <c r="H208" s="1" t="s">
        <v>138</v>
      </c>
      <c r="I208" s="1" t="s">
        <v>44</v>
      </c>
      <c r="J208" s="1" t="s">
        <v>45</v>
      </c>
      <c r="K208" s="1">
        <v>3</v>
      </c>
      <c r="L208" s="1">
        <v>7</v>
      </c>
      <c r="M208" s="1" t="s">
        <v>87</v>
      </c>
      <c r="N208" s="1" t="s">
        <v>44</v>
      </c>
      <c r="O208" s="1" t="s">
        <v>87</v>
      </c>
      <c r="P208" s="1" t="s">
        <v>245</v>
      </c>
      <c r="Q208" s="1" t="s">
        <v>246</v>
      </c>
      <c r="R208" s="1">
        <v>121</v>
      </c>
      <c r="S208" s="1">
        <f t="shared" si="12"/>
        <v>0</v>
      </c>
      <c r="T208" s="1" t="s">
        <v>173</v>
      </c>
      <c r="U208" s="1" t="s">
        <v>174</v>
      </c>
      <c r="AA208" s="1">
        <v>1</v>
      </c>
      <c r="AB208" s="1">
        <v>1</v>
      </c>
      <c r="AC208" s="1">
        <v>0</v>
      </c>
      <c r="AD208" s="1">
        <v>0</v>
      </c>
      <c r="AE208" s="1">
        <v>1</v>
      </c>
      <c r="AF208" s="1">
        <v>0</v>
      </c>
      <c r="AG208" s="1">
        <v>1</v>
      </c>
      <c r="AH208" s="1">
        <v>1</v>
      </c>
      <c r="AI208" s="1">
        <f t="shared" si="13"/>
        <v>1</v>
      </c>
      <c r="AJ208" s="1">
        <v>0</v>
      </c>
      <c r="AK208" s="1">
        <f t="shared" si="14"/>
        <v>1</v>
      </c>
      <c r="AL208" s="1">
        <v>1</v>
      </c>
    </row>
    <row r="209" spans="1:38" x14ac:dyDescent="0.3">
      <c r="A209" s="1">
        <v>2013</v>
      </c>
      <c r="B209" s="1">
        <v>208</v>
      </c>
      <c r="C209" s="1">
        <v>1</v>
      </c>
      <c r="D209" s="1" t="s">
        <v>61</v>
      </c>
      <c r="E209" s="1" t="s">
        <v>333</v>
      </c>
      <c r="F209" s="1" t="s">
        <v>727</v>
      </c>
      <c r="G209" s="1" t="s">
        <v>42</v>
      </c>
      <c r="H209" s="1" t="s">
        <v>43</v>
      </c>
      <c r="I209" s="1" t="s">
        <v>44</v>
      </c>
      <c r="J209" s="1" t="s">
        <v>45</v>
      </c>
      <c r="K209" s="1">
        <v>13</v>
      </c>
      <c r="L209" s="1">
        <v>17</v>
      </c>
      <c r="M209" s="1" t="s">
        <v>162</v>
      </c>
      <c r="N209" s="1" t="s">
        <v>34</v>
      </c>
      <c r="O209" s="1" t="s">
        <v>43</v>
      </c>
      <c r="P209" s="1" t="s">
        <v>158</v>
      </c>
      <c r="Q209" s="1" t="s">
        <v>159</v>
      </c>
      <c r="R209" s="1">
        <v>257</v>
      </c>
      <c r="S209" s="1">
        <f t="shared" si="12"/>
        <v>1</v>
      </c>
      <c r="T209" s="1" t="s">
        <v>56</v>
      </c>
      <c r="U209" s="1" t="s">
        <v>174</v>
      </c>
      <c r="AA209" s="1">
        <v>1</v>
      </c>
      <c r="AB209" s="1">
        <v>1</v>
      </c>
      <c r="AC209" s="1">
        <v>0</v>
      </c>
      <c r="AD209" s="1">
        <v>0</v>
      </c>
      <c r="AE209" s="1">
        <v>1</v>
      </c>
      <c r="AF209" s="1">
        <v>0</v>
      </c>
      <c r="AG209" s="1">
        <v>1</v>
      </c>
      <c r="AH209" s="1">
        <v>1</v>
      </c>
      <c r="AI209" s="1">
        <f t="shared" si="13"/>
        <v>1</v>
      </c>
      <c r="AJ209" s="1">
        <v>0</v>
      </c>
      <c r="AK209" s="1">
        <f t="shared" si="14"/>
        <v>1</v>
      </c>
      <c r="AL209" s="1">
        <v>1</v>
      </c>
    </row>
    <row r="210" spans="1:38" x14ac:dyDescent="0.3">
      <c r="A210" s="1">
        <v>2013</v>
      </c>
      <c r="B210" s="1">
        <v>209</v>
      </c>
      <c r="C210" s="1">
        <v>1</v>
      </c>
      <c r="D210" s="1" t="s">
        <v>61</v>
      </c>
      <c r="E210" s="1" t="s">
        <v>288</v>
      </c>
      <c r="F210" s="1" t="s">
        <v>899</v>
      </c>
      <c r="G210" s="1" t="s">
        <v>89</v>
      </c>
      <c r="H210" s="1" t="s">
        <v>90</v>
      </c>
      <c r="I210" s="1" t="s">
        <v>44</v>
      </c>
      <c r="J210" s="1" t="s">
        <v>45</v>
      </c>
      <c r="K210" s="1">
        <v>3</v>
      </c>
      <c r="L210" s="1">
        <v>7</v>
      </c>
      <c r="M210" s="1" t="s">
        <v>48</v>
      </c>
      <c r="N210" s="1" t="s">
        <v>34</v>
      </c>
      <c r="O210" s="1" t="s">
        <v>48</v>
      </c>
      <c r="P210" s="1" t="s">
        <v>47</v>
      </c>
      <c r="Q210" s="1" t="s">
        <v>120</v>
      </c>
      <c r="R210" s="1">
        <v>153</v>
      </c>
      <c r="S210" s="1">
        <f t="shared" si="12"/>
        <v>0</v>
      </c>
      <c r="T210" s="1" t="s">
        <v>173</v>
      </c>
      <c r="U210" s="1" t="s">
        <v>174</v>
      </c>
      <c r="AA210" s="1">
        <v>1</v>
      </c>
      <c r="AB210" s="1">
        <v>1</v>
      </c>
      <c r="AC210" s="1">
        <v>0</v>
      </c>
      <c r="AD210" s="1">
        <v>0</v>
      </c>
      <c r="AE210" s="1">
        <v>1</v>
      </c>
      <c r="AF210" s="1">
        <v>0</v>
      </c>
      <c r="AG210" s="1">
        <v>1</v>
      </c>
      <c r="AH210" s="1">
        <v>1</v>
      </c>
      <c r="AI210" s="1">
        <f t="shared" si="13"/>
        <v>1</v>
      </c>
      <c r="AJ210" s="1">
        <v>0</v>
      </c>
      <c r="AK210" s="1">
        <f t="shared" si="14"/>
        <v>1</v>
      </c>
      <c r="AL210" s="1">
        <v>1</v>
      </c>
    </row>
    <row r="211" spans="1:38" x14ac:dyDescent="0.3">
      <c r="A211" s="1">
        <v>2013</v>
      </c>
      <c r="B211" s="1">
        <v>210</v>
      </c>
      <c r="C211" s="1">
        <v>1</v>
      </c>
      <c r="D211" s="1" t="s">
        <v>61</v>
      </c>
      <c r="E211" s="1" t="s">
        <v>157</v>
      </c>
      <c r="F211" s="1" t="s">
        <v>770</v>
      </c>
      <c r="G211" s="1" t="s">
        <v>42</v>
      </c>
      <c r="H211" s="1" t="s">
        <v>43</v>
      </c>
      <c r="I211" s="1" t="s">
        <v>44</v>
      </c>
      <c r="J211" s="1" t="s">
        <v>45</v>
      </c>
      <c r="K211" s="1">
        <v>4</v>
      </c>
      <c r="L211" s="1">
        <v>8</v>
      </c>
      <c r="M211" s="1" t="s">
        <v>216</v>
      </c>
      <c r="N211" s="1" t="s">
        <v>44</v>
      </c>
      <c r="O211" s="1" t="s">
        <v>43</v>
      </c>
      <c r="P211" s="1" t="s">
        <v>158</v>
      </c>
      <c r="Q211" s="1" t="s">
        <v>159</v>
      </c>
      <c r="R211" s="1">
        <v>257</v>
      </c>
      <c r="S211" s="1">
        <f t="shared" si="12"/>
        <v>1</v>
      </c>
      <c r="T211" s="1" t="s">
        <v>56</v>
      </c>
      <c r="U211" s="1" t="s">
        <v>174</v>
      </c>
      <c r="AA211" s="1">
        <v>1</v>
      </c>
      <c r="AB211" s="1">
        <v>1</v>
      </c>
      <c r="AC211" s="1">
        <v>0</v>
      </c>
      <c r="AD211" s="1">
        <v>0</v>
      </c>
      <c r="AE211" s="1">
        <v>1</v>
      </c>
      <c r="AF211" s="1">
        <v>0</v>
      </c>
      <c r="AG211" s="1">
        <v>1</v>
      </c>
      <c r="AH211" s="1">
        <v>1</v>
      </c>
      <c r="AI211" s="1">
        <f t="shared" si="13"/>
        <v>1</v>
      </c>
      <c r="AJ211" s="1">
        <v>0</v>
      </c>
      <c r="AK211" s="1">
        <f t="shared" si="14"/>
        <v>1</v>
      </c>
      <c r="AL211" s="1">
        <v>1</v>
      </c>
    </row>
    <row r="212" spans="1:38" x14ac:dyDescent="0.3">
      <c r="A212" s="1">
        <v>2013</v>
      </c>
      <c r="B212" s="1">
        <v>211</v>
      </c>
      <c r="C212" s="1">
        <v>1</v>
      </c>
      <c r="D212" s="1" t="s">
        <v>61</v>
      </c>
      <c r="E212" s="1" t="s">
        <v>571</v>
      </c>
      <c r="F212" s="1" t="s">
        <v>819</v>
      </c>
      <c r="G212" s="1" t="s">
        <v>67</v>
      </c>
      <c r="H212" s="1" t="s">
        <v>68</v>
      </c>
      <c r="I212" s="1" t="s">
        <v>34</v>
      </c>
      <c r="J212" s="1" t="s">
        <v>45</v>
      </c>
      <c r="K212" s="1">
        <v>15</v>
      </c>
      <c r="L212" s="1">
        <v>19</v>
      </c>
      <c r="M212" s="1" t="s">
        <v>87</v>
      </c>
      <c r="N212" s="1" t="s">
        <v>44</v>
      </c>
      <c r="O212" s="1" t="s">
        <v>87</v>
      </c>
      <c r="P212" s="1" t="s">
        <v>245</v>
      </c>
      <c r="Q212" s="1" t="s">
        <v>246</v>
      </c>
      <c r="R212" s="1">
        <v>121</v>
      </c>
      <c r="S212" s="1">
        <f t="shared" si="12"/>
        <v>0</v>
      </c>
      <c r="T212" s="1" t="s">
        <v>173</v>
      </c>
      <c r="U212" s="1" t="s">
        <v>174</v>
      </c>
      <c r="AA212" s="1">
        <v>1</v>
      </c>
      <c r="AB212" s="1">
        <v>1</v>
      </c>
      <c r="AC212" s="1">
        <v>0</v>
      </c>
      <c r="AD212" s="1">
        <v>0</v>
      </c>
      <c r="AE212" s="1">
        <v>1</v>
      </c>
      <c r="AF212" s="1">
        <v>0</v>
      </c>
      <c r="AG212" s="1">
        <v>1</v>
      </c>
      <c r="AH212" s="1">
        <v>1</v>
      </c>
      <c r="AI212" s="1">
        <f t="shared" si="13"/>
        <v>1</v>
      </c>
      <c r="AJ212" s="1">
        <v>0</v>
      </c>
      <c r="AK212" s="1">
        <f t="shared" si="14"/>
        <v>1</v>
      </c>
      <c r="AL212" s="1">
        <v>1</v>
      </c>
    </row>
    <row r="213" spans="1:38" x14ac:dyDescent="0.3">
      <c r="A213" s="1">
        <v>2013</v>
      </c>
      <c r="B213" s="1">
        <v>212</v>
      </c>
      <c r="C213" s="1">
        <v>1</v>
      </c>
      <c r="D213" s="1" t="s">
        <v>61</v>
      </c>
      <c r="E213" s="1" t="s">
        <v>252</v>
      </c>
      <c r="F213" s="1" t="s">
        <v>778</v>
      </c>
      <c r="G213" s="1" t="s">
        <v>154</v>
      </c>
      <c r="H213" s="1" t="s">
        <v>155</v>
      </c>
      <c r="I213" s="1" t="s">
        <v>34</v>
      </c>
      <c r="J213" s="1" t="s">
        <v>45</v>
      </c>
      <c r="K213" s="1">
        <v>1</v>
      </c>
      <c r="L213" s="1">
        <v>5</v>
      </c>
      <c r="M213" s="1" t="s">
        <v>193</v>
      </c>
      <c r="N213" s="1" t="s">
        <v>44</v>
      </c>
      <c r="O213" s="1" t="s">
        <v>193</v>
      </c>
      <c r="P213" s="1" t="s">
        <v>205</v>
      </c>
      <c r="Q213" s="1" t="s">
        <v>206</v>
      </c>
      <c r="R213" s="1">
        <v>60</v>
      </c>
      <c r="S213" s="1">
        <f t="shared" si="12"/>
        <v>0</v>
      </c>
      <c r="T213" s="1" t="s">
        <v>173</v>
      </c>
      <c r="U213" s="1" t="s">
        <v>174</v>
      </c>
      <c r="AA213" s="1">
        <v>1</v>
      </c>
      <c r="AB213" s="1">
        <v>1</v>
      </c>
      <c r="AC213" s="1">
        <v>0</v>
      </c>
      <c r="AD213" s="1">
        <v>0</v>
      </c>
      <c r="AE213" s="1">
        <v>1</v>
      </c>
      <c r="AF213" s="1">
        <v>0</v>
      </c>
      <c r="AG213" s="1">
        <v>1</v>
      </c>
      <c r="AH213" s="1">
        <v>1</v>
      </c>
      <c r="AI213" s="1">
        <f t="shared" si="13"/>
        <v>1</v>
      </c>
      <c r="AJ213" s="1">
        <v>0</v>
      </c>
      <c r="AK213" s="1">
        <f t="shared" si="14"/>
        <v>1</v>
      </c>
      <c r="AL213" s="1">
        <v>1</v>
      </c>
    </row>
    <row r="214" spans="1:38" x14ac:dyDescent="0.3">
      <c r="A214" s="1">
        <v>2013</v>
      </c>
      <c r="B214" s="1">
        <v>213</v>
      </c>
      <c r="C214" s="1">
        <v>1</v>
      </c>
      <c r="D214" s="1" t="s">
        <v>61</v>
      </c>
      <c r="E214" s="1" t="s">
        <v>371</v>
      </c>
      <c r="F214" s="1" t="s">
        <v>803</v>
      </c>
      <c r="G214" s="1" t="s">
        <v>115</v>
      </c>
      <c r="H214" s="1" t="s">
        <v>116</v>
      </c>
      <c r="I214" s="1" t="s">
        <v>34</v>
      </c>
      <c r="J214" s="1" t="s">
        <v>45</v>
      </c>
      <c r="K214" s="1">
        <v>7</v>
      </c>
      <c r="L214" s="1">
        <v>11</v>
      </c>
      <c r="M214" s="1" t="s">
        <v>48</v>
      </c>
      <c r="N214" s="1" t="s">
        <v>34</v>
      </c>
      <c r="O214" s="1" t="s">
        <v>116</v>
      </c>
      <c r="P214" s="1" t="s">
        <v>115</v>
      </c>
      <c r="Q214" s="1" t="s">
        <v>118</v>
      </c>
      <c r="R214" s="1">
        <v>184</v>
      </c>
      <c r="S214" s="1">
        <f t="shared" si="12"/>
        <v>0</v>
      </c>
      <c r="T214" s="1" t="s">
        <v>56</v>
      </c>
      <c r="U214" s="1" t="s">
        <v>174</v>
      </c>
      <c r="V214" s="1" t="s">
        <v>372</v>
      </c>
      <c r="AA214" s="1">
        <v>1</v>
      </c>
      <c r="AB214" s="1">
        <v>1</v>
      </c>
      <c r="AC214" s="1">
        <v>0</v>
      </c>
      <c r="AD214" s="1">
        <v>0</v>
      </c>
      <c r="AE214" s="1">
        <v>1</v>
      </c>
      <c r="AF214" s="1">
        <v>0</v>
      </c>
      <c r="AG214" s="1">
        <v>1</v>
      </c>
      <c r="AH214" s="1">
        <v>1</v>
      </c>
      <c r="AI214" s="1">
        <f t="shared" si="13"/>
        <v>1</v>
      </c>
      <c r="AJ214" s="1">
        <v>0</v>
      </c>
      <c r="AK214" s="1">
        <f t="shared" si="14"/>
        <v>1</v>
      </c>
      <c r="AL214" s="1">
        <v>1</v>
      </c>
    </row>
    <row r="215" spans="1:38" x14ac:dyDescent="0.3">
      <c r="A215" s="1">
        <v>2013</v>
      </c>
      <c r="B215" s="1">
        <v>214</v>
      </c>
      <c r="C215" s="1">
        <v>1</v>
      </c>
      <c r="D215" s="1" t="s">
        <v>61</v>
      </c>
      <c r="E215" s="1" t="s">
        <v>141</v>
      </c>
      <c r="F215" s="1" t="s">
        <v>731</v>
      </c>
      <c r="G215" s="1" t="s">
        <v>137</v>
      </c>
      <c r="H215" s="1" t="s">
        <v>138</v>
      </c>
      <c r="I215" s="1" t="s">
        <v>44</v>
      </c>
      <c r="J215" s="1" t="s">
        <v>45</v>
      </c>
      <c r="K215" s="1">
        <v>3</v>
      </c>
      <c r="L215" s="1">
        <v>7</v>
      </c>
      <c r="M215" s="1" t="s">
        <v>117</v>
      </c>
      <c r="O215" s="1" t="s">
        <v>138</v>
      </c>
      <c r="P215" s="1" t="s">
        <v>137</v>
      </c>
      <c r="Q215" s="1" t="s">
        <v>139</v>
      </c>
      <c r="R215" s="1">
        <v>16</v>
      </c>
      <c r="S215" s="1">
        <f t="shared" si="12"/>
        <v>0</v>
      </c>
      <c r="T215" s="1" t="s">
        <v>56</v>
      </c>
      <c r="U215" s="1" t="s">
        <v>119</v>
      </c>
      <c r="AA215" s="1">
        <v>1</v>
      </c>
      <c r="AB215" s="1">
        <v>0</v>
      </c>
      <c r="AC215" s="1">
        <v>1</v>
      </c>
      <c r="AD215" s="1">
        <v>0</v>
      </c>
      <c r="AE215" s="1">
        <v>0</v>
      </c>
      <c r="AF215" s="1">
        <v>0</v>
      </c>
      <c r="AG215" s="1">
        <v>0</v>
      </c>
      <c r="AH215" s="1">
        <v>1</v>
      </c>
      <c r="AI215" s="1">
        <f t="shared" si="13"/>
        <v>1</v>
      </c>
      <c r="AJ215" s="1">
        <v>0</v>
      </c>
      <c r="AK215" s="1">
        <f t="shared" si="14"/>
        <v>1</v>
      </c>
      <c r="AL215" s="1">
        <v>1</v>
      </c>
    </row>
    <row r="216" spans="1:38" x14ac:dyDescent="0.3">
      <c r="A216" s="1">
        <v>2013</v>
      </c>
      <c r="B216" s="1">
        <v>215</v>
      </c>
      <c r="C216" s="1">
        <v>1</v>
      </c>
      <c r="D216" s="1" t="s">
        <v>61</v>
      </c>
      <c r="E216" s="1" t="s">
        <v>373</v>
      </c>
      <c r="F216" s="1" t="s">
        <v>726</v>
      </c>
      <c r="G216" s="1" t="s">
        <v>154</v>
      </c>
      <c r="H216" s="1" t="s">
        <v>155</v>
      </c>
      <c r="I216" s="1" t="s">
        <v>34</v>
      </c>
      <c r="J216" s="1" t="s">
        <v>45</v>
      </c>
      <c r="K216" s="1">
        <v>7</v>
      </c>
      <c r="L216" s="1">
        <v>11</v>
      </c>
      <c r="M216" s="1" t="s">
        <v>184</v>
      </c>
      <c r="N216" s="1" t="s">
        <v>44</v>
      </c>
      <c r="O216" s="1" t="s">
        <v>155</v>
      </c>
      <c r="P216" s="1" t="s">
        <v>154</v>
      </c>
      <c r="Q216" s="1" t="s">
        <v>156</v>
      </c>
      <c r="R216" s="1">
        <v>3</v>
      </c>
      <c r="S216" s="1">
        <f t="shared" si="12"/>
        <v>0</v>
      </c>
      <c r="T216" s="1" t="s">
        <v>56</v>
      </c>
      <c r="U216" s="1" t="s">
        <v>174</v>
      </c>
      <c r="AA216" s="1">
        <v>1</v>
      </c>
      <c r="AB216" s="1">
        <v>1</v>
      </c>
      <c r="AC216" s="1">
        <v>0</v>
      </c>
      <c r="AD216" s="1">
        <v>0</v>
      </c>
      <c r="AE216" s="1">
        <v>1</v>
      </c>
      <c r="AF216" s="1">
        <v>0</v>
      </c>
      <c r="AG216" s="1">
        <v>1</v>
      </c>
      <c r="AH216" s="1">
        <v>1</v>
      </c>
      <c r="AI216" s="1">
        <f t="shared" si="13"/>
        <v>1</v>
      </c>
      <c r="AJ216" s="1">
        <v>0</v>
      </c>
      <c r="AK216" s="1">
        <f t="shared" si="14"/>
        <v>1</v>
      </c>
      <c r="AL216" s="1">
        <v>1</v>
      </c>
    </row>
    <row r="217" spans="1:38" x14ac:dyDescent="0.3">
      <c r="A217" s="1">
        <v>2013</v>
      </c>
      <c r="B217" s="1">
        <v>216</v>
      </c>
      <c r="C217" s="1">
        <v>1</v>
      </c>
      <c r="D217" s="1" t="s">
        <v>61</v>
      </c>
      <c r="E217" s="1" t="s">
        <v>1010</v>
      </c>
      <c r="F217" s="1" t="s">
        <v>901</v>
      </c>
      <c r="G217" s="1" t="s">
        <v>108</v>
      </c>
      <c r="H217" s="1" t="s">
        <v>109</v>
      </c>
      <c r="I217" s="1" t="s">
        <v>44</v>
      </c>
      <c r="J217" s="1" t="s">
        <v>45</v>
      </c>
      <c r="K217" s="1">
        <v>11</v>
      </c>
      <c r="L217" s="1">
        <v>15</v>
      </c>
      <c r="M217" s="1" t="s">
        <v>195</v>
      </c>
      <c r="N217" s="1" t="s">
        <v>34</v>
      </c>
      <c r="O217" s="1" t="s">
        <v>109</v>
      </c>
      <c r="P217" s="1" t="s">
        <v>108</v>
      </c>
      <c r="Q217" s="1" t="s">
        <v>149</v>
      </c>
      <c r="R217" s="1">
        <v>11</v>
      </c>
      <c r="S217" s="1">
        <f t="shared" ref="S217:S280" si="15">IF(R217&lt;196.3,0,1)</f>
        <v>0</v>
      </c>
      <c r="T217" s="1" t="s">
        <v>56</v>
      </c>
      <c r="U217" s="1" t="s">
        <v>174</v>
      </c>
      <c r="AA217" s="1">
        <v>1</v>
      </c>
      <c r="AB217" s="1">
        <v>1</v>
      </c>
      <c r="AC217" s="1">
        <v>0</v>
      </c>
      <c r="AD217" s="1">
        <v>0</v>
      </c>
      <c r="AE217" s="1">
        <v>1</v>
      </c>
      <c r="AF217" s="1">
        <v>0</v>
      </c>
      <c r="AG217" s="1">
        <v>1</v>
      </c>
      <c r="AH217" s="1">
        <v>1</v>
      </c>
      <c r="AI217" s="1">
        <f t="shared" si="13"/>
        <v>1</v>
      </c>
      <c r="AJ217" s="1">
        <v>0</v>
      </c>
      <c r="AK217" s="1">
        <f t="shared" si="14"/>
        <v>1</v>
      </c>
      <c r="AL217" s="1">
        <v>1</v>
      </c>
    </row>
    <row r="218" spans="1:38" x14ac:dyDescent="0.3">
      <c r="A218" s="1">
        <v>2013</v>
      </c>
      <c r="B218" s="1">
        <v>217</v>
      </c>
      <c r="C218" s="1">
        <v>1</v>
      </c>
      <c r="D218" s="1" t="s">
        <v>61</v>
      </c>
      <c r="E218" s="1" t="s">
        <v>1010</v>
      </c>
      <c r="F218" s="1" t="s">
        <v>900</v>
      </c>
      <c r="G218" s="1" t="s">
        <v>171</v>
      </c>
      <c r="H218" s="1" t="s">
        <v>172</v>
      </c>
      <c r="I218" s="1" t="s">
        <v>44</v>
      </c>
      <c r="J218" s="1" t="s">
        <v>45</v>
      </c>
      <c r="K218" s="1">
        <v>8</v>
      </c>
      <c r="L218" s="1">
        <v>12</v>
      </c>
      <c r="M218" s="1" t="s">
        <v>132</v>
      </c>
      <c r="N218" s="1" t="s">
        <v>44</v>
      </c>
      <c r="O218" s="1" t="s">
        <v>132</v>
      </c>
      <c r="P218" s="1" t="s">
        <v>131</v>
      </c>
      <c r="Q218" s="1" t="s">
        <v>133</v>
      </c>
      <c r="R218" s="1">
        <v>0</v>
      </c>
      <c r="S218" s="1">
        <f t="shared" si="15"/>
        <v>0</v>
      </c>
      <c r="T218" s="1" t="s">
        <v>173</v>
      </c>
      <c r="U218" s="1" t="s">
        <v>174</v>
      </c>
      <c r="AA218" s="1">
        <v>1</v>
      </c>
      <c r="AB218" s="1">
        <v>1</v>
      </c>
      <c r="AC218" s="1">
        <v>0</v>
      </c>
      <c r="AD218" s="1">
        <v>0</v>
      </c>
      <c r="AE218" s="1">
        <v>1</v>
      </c>
      <c r="AF218" s="1">
        <v>0</v>
      </c>
      <c r="AG218" s="1">
        <v>1</v>
      </c>
      <c r="AH218" s="1">
        <v>1</v>
      </c>
      <c r="AI218" s="1">
        <f t="shared" si="13"/>
        <v>1</v>
      </c>
      <c r="AJ218" s="1">
        <v>0</v>
      </c>
      <c r="AK218" s="1">
        <f t="shared" si="14"/>
        <v>1</v>
      </c>
      <c r="AL218" s="1">
        <v>1</v>
      </c>
    </row>
    <row r="219" spans="1:38" x14ac:dyDescent="0.3">
      <c r="A219" s="1">
        <v>2013</v>
      </c>
      <c r="B219" s="1">
        <v>218</v>
      </c>
      <c r="C219" s="1">
        <v>1</v>
      </c>
      <c r="D219" s="1" t="s">
        <v>61</v>
      </c>
      <c r="E219" s="1" t="s">
        <v>494</v>
      </c>
      <c r="F219" s="1" t="s">
        <v>847</v>
      </c>
      <c r="G219" s="1" t="s">
        <v>89</v>
      </c>
      <c r="H219" s="1" t="s">
        <v>90</v>
      </c>
      <c r="I219" s="1" t="s">
        <v>44</v>
      </c>
      <c r="J219" s="1" t="s">
        <v>45</v>
      </c>
      <c r="K219" s="1">
        <v>12</v>
      </c>
      <c r="L219" s="1">
        <v>16</v>
      </c>
      <c r="M219" s="1" t="s">
        <v>167</v>
      </c>
      <c r="N219" s="1" t="s">
        <v>44</v>
      </c>
      <c r="O219" s="1" t="s">
        <v>90</v>
      </c>
      <c r="P219" s="1" t="s">
        <v>89</v>
      </c>
      <c r="Q219" s="1" t="s">
        <v>232</v>
      </c>
      <c r="R219" s="1">
        <v>192</v>
      </c>
      <c r="S219" s="1">
        <f t="shared" si="15"/>
        <v>0</v>
      </c>
      <c r="T219" s="1" t="s">
        <v>56</v>
      </c>
      <c r="U219" s="1" t="s">
        <v>174</v>
      </c>
      <c r="AA219" s="1">
        <v>1</v>
      </c>
      <c r="AB219" s="1">
        <v>1</v>
      </c>
      <c r="AC219" s="1">
        <v>0</v>
      </c>
      <c r="AD219" s="1">
        <v>0</v>
      </c>
      <c r="AE219" s="1">
        <v>1</v>
      </c>
      <c r="AF219" s="1">
        <v>0</v>
      </c>
      <c r="AG219" s="1">
        <v>1</v>
      </c>
      <c r="AH219" s="1">
        <v>1</v>
      </c>
      <c r="AI219" s="1">
        <f t="shared" si="13"/>
        <v>1</v>
      </c>
      <c r="AJ219" s="1">
        <v>0</v>
      </c>
      <c r="AK219" s="1">
        <f t="shared" si="14"/>
        <v>1</v>
      </c>
      <c r="AL219" s="1">
        <v>1</v>
      </c>
    </row>
    <row r="220" spans="1:38" x14ac:dyDescent="0.3">
      <c r="A220" s="1">
        <v>2013</v>
      </c>
      <c r="B220" s="1">
        <v>219</v>
      </c>
      <c r="C220" s="1">
        <v>1</v>
      </c>
      <c r="D220" s="1" t="s">
        <v>61</v>
      </c>
      <c r="E220" s="1" t="s">
        <v>1011</v>
      </c>
      <c r="F220" s="1" t="s">
        <v>689</v>
      </c>
      <c r="G220" s="1" t="s">
        <v>166</v>
      </c>
      <c r="H220" s="1" t="s">
        <v>167</v>
      </c>
      <c r="I220" s="1" t="s">
        <v>44</v>
      </c>
      <c r="J220" s="1" t="s">
        <v>45</v>
      </c>
      <c r="K220" s="1">
        <v>7</v>
      </c>
      <c r="L220" s="1">
        <v>11</v>
      </c>
      <c r="M220" s="1" t="s">
        <v>216</v>
      </c>
      <c r="N220" s="1" t="s">
        <v>44</v>
      </c>
      <c r="O220" s="1" t="s">
        <v>216</v>
      </c>
      <c r="P220" s="1" t="s">
        <v>209</v>
      </c>
      <c r="Q220" s="1" t="s">
        <v>210</v>
      </c>
      <c r="R220" s="1">
        <v>2</v>
      </c>
      <c r="S220" s="1">
        <f t="shared" si="15"/>
        <v>0</v>
      </c>
      <c r="T220" s="1" t="s">
        <v>173</v>
      </c>
      <c r="U220" s="1" t="s">
        <v>174</v>
      </c>
      <c r="AA220" s="1">
        <v>1</v>
      </c>
      <c r="AB220" s="1">
        <v>1</v>
      </c>
      <c r="AC220" s="1">
        <v>0</v>
      </c>
      <c r="AD220" s="1">
        <v>0</v>
      </c>
      <c r="AE220" s="1">
        <v>1</v>
      </c>
      <c r="AF220" s="1">
        <v>0</v>
      </c>
      <c r="AG220" s="1">
        <v>1</v>
      </c>
      <c r="AH220" s="1">
        <v>1</v>
      </c>
      <c r="AI220" s="1">
        <f t="shared" si="13"/>
        <v>1</v>
      </c>
      <c r="AJ220" s="1">
        <v>0</v>
      </c>
      <c r="AK220" s="1">
        <f t="shared" si="14"/>
        <v>1</v>
      </c>
      <c r="AL220" s="1">
        <v>1</v>
      </c>
    </row>
    <row r="221" spans="1:38" x14ac:dyDescent="0.3">
      <c r="A221" s="1">
        <v>2013</v>
      </c>
      <c r="B221" s="1">
        <v>220</v>
      </c>
      <c r="C221" s="1">
        <v>1</v>
      </c>
      <c r="D221" s="1" t="s">
        <v>61</v>
      </c>
      <c r="E221" s="1" t="s">
        <v>462</v>
      </c>
      <c r="F221" s="1" t="s">
        <v>902</v>
      </c>
      <c r="G221" s="1" t="s">
        <v>53</v>
      </c>
      <c r="H221" s="1" t="s">
        <v>54</v>
      </c>
      <c r="I221" s="1" t="s">
        <v>34</v>
      </c>
      <c r="J221" s="1" t="s">
        <v>45</v>
      </c>
      <c r="K221" s="1">
        <v>6</v>
      </c>
      <c r="L221" s="1">
        <v>10</v>
      </c>
      <c r="M221" s="1" t="s">
        <v>138</v>
      </c>
      <c r="N221" s="1" t="s">
        <v>44</v>
      </c>
      <c r="O221" s="1" t="s">
        <v>138</v>
      </c>
      <c r="P221" s="1" t="s">
        <v>137</v>
      </c>
      <c r="Q221" s="1" t="s">
        <v>139</v>
      </c>
      <c r="R221" s="1">
        <v>16</v>
      </c>
      <c r="S221" s="1">
        <f t="shared" si="15"/>
        <v>0</v>
      </c>
      <c r="T221" s="1" t="s">
        <v>173</v>
      </c>
      <c r="U221" s="1" t="s">
        <v>174</v>
      </c>
      <c r="AA221" s="1">
        <v>1</v>
      </c>
      <c r="AB221" s="1">
        <v>1</v>
      </c>
      <c r="AC221" s="1">
        <v>0</v>
      </c>
      <c r="AD221" s="1">
        <v>0</v>
      </c>
      <c r="AE221" s="1">
        <v>1</v>
      </c>
      <c r="AF221" s="1">
        <v>0</v>
      </c>
      <c r="AG221" s="1">
        <v>1</v>
      </c>
      <c r="AH221" s="1">
        <v>1</v>
      </c>
      <c r="AI221" s="1">
        <f t="shared" si="13"/>
        <v>1</v>
      </c>
      <c r="AJ221" s="1">
        <v>0</v>
      </c>
      <c r="AK221" s="1">
        <f t="shared" si="14"/>
        <v>1</v>
      </c>
      <c r="AL221" s="1">
        <v>1</v>
      </c>
    </row>
    <row r="222" spans="1:38" x14ac:dyDescent="0.3">
      <c r="A222" s="1">
        <v>2013</v>
      </c>
      <c r="B222" s="1">
        <v>221</v>
      </c>
      <c r="C222" s="1">
        <v>1</v>
      </c>
      <c r="D222" s="1" t="s">
        <v>61</v>
      </c>
      <c r="E222" s="1" t="s">
        <v>194</v>
      </c>
      <c r="F222" s="1" t="s">
        <v>729</v>
      </c>
      <c r="G222" s="1" t="s">
        <v>47</v>
      </c>
      <c r="H222" s="1" t="s">
        <v>48</v>
      </c>
      <c r="I222" s="1" t="s">
        <v>34</v>
      </c>
      <c r="J222" s="1" t="s">
        <v>91</v>
      </c>
      <c r="K222" s="1">
        <v>1</v>
      </c>
      <c r="L222" s="1">
        <v>1</v>
      </c>
      <c r="M222" s="1" t="s">
        <v>195</v>
      </c>
      <c r="N222" s="1" t="s">
        <v>34</v>
      </c>
      <c r="O222" s="1" t="s">
        <v>195</v>
      </c>
      <c r="P222" s="1" t="s">
        <v>196</v>
      </c>
      <c r="Q222" s="1" t="s">
        <v>197</v>
      </c>
      <c r="R222" s="1">
        <v>303</v>
      </c>
      <c r="S222" s="1">
        <f t="shared" si="15"/>
        <v>1</v>
      </c>
      <c r="T222" s="1" t="s">
        <v>173</v>
      </c>
      <c r="U222" s="1" t="s">
        <v>174</v>
      </c>
      <c r="AA222" s="1">
        <v>1</v>
      </c>
      <c r="AB222" s="1">
        <v>1</v>
      </c>
      <c r="AC222" s="1">
        <v>0</v>
      </c>
      <c r="AD222" s="1">
        <v>1</v>
      </c>
      <c r="AE222" s="1">
        <v>0</v>
      </c>
      <c r="AF222" s="1">
        <v>0</v>
      </c>
      <c r="AG222" s="1">
        <v>1</v>
      </c>
      <c r="AH222" s="1">
        <v>0</v>
      </c>
      <c r="AI222" s="1">
        <f t="shared" si="13"/>
        <v>0</v>
      </c>
      <c r="AJ222" s="1">
        <v>1</v>
      </c>
      <c r="AK222" s="1">
        <f t="shared" si="14"/>
        <v>1</v>
      </c>
      <c r="AL222" s="1">
        <v>1</v>
      </c>
    </row>
    <row r="223" spans="1:38" x14ac:dyDescent="0.3">
      <c r="A223" s="1">
        <v>2013</v>
      </c>
      <c r="B223" s="1">
        <v>222</v>
      </c>
      <c r="C223" s="1">
        <v>1</v>
      </c>
      <c r="D223" s="1" t="s">
        <v>61</v>
      </c>
      <c r="E223" s="1" t="s">
        <v>530</v>
      </c>
      <c r="F223" s="1" t="s">
        <v>738</v>
      </c>
      <c r="G223" s="1" t="s">
        <v>108</v>
      </c>
      <c r="H223" s="1" t="s">
        <v>109</v>
      </c>
      <c r="I223" s="1" t="s">
        <v>44</v>
      </c>
      <c r="J223" s="1" t="s">
        <v>45</v>
      </c>
      <c r="K223" s="1">
        <v>14</v>
      </c>
      <c r="L223" s="1">
        <v>18</v>
      </c>
      <c r="M223" s="1" t="s">
        <v>144</v>
      </c>
      <c r="N223" s="1" t="s">
        <v>34</v>
      </c>
      <c r="O223" s="1" t="s">
        <v>109</v>
      </c>
      <c r="P223" s="1" t="s">
        <v>108</v>
      </c>
      <c r="Q223" s="1" t="s">
        <v>149</v>
      </c>
      <c r="R223" s="1">
        <v>11</v>
      </c>
      <c r="S223" s="1">
        <f t="shared" si="15"/>
        <v>0</v>
      </c>
      <c r="T223" s="1" t="s">
        <v>56</v>
      </c>
      <c r="U223" s="1" t="s">
        <v>174</v>
      </c>
      <c r="AA223" s="1">
        <v>1</v>
      </c>
      <c r="AB223" s="1">
        <v>1</v>
      </c>
      <c r="AC223" s="1">
        <v>0</v>
      </c>
      <c r="AD223" s="1">
        <v>0</v>
      </c>
      <c r="AE223" s="1">
        <v>1</v>
      </c>
      <c r="AF223" s="1">
        <v>0</v>
      </c>
      <c r="AG223" s="1">
        <v>1</v>
      </c>
      <c r="AH223" s="1">
        <v>1</v>
      </c>
      <c r="AI223" s="1">
        <f t="shared" si="13"/>
        <v>1</v>
      </c>
      <c r="AJ223" s="1">
        <v>0</v>
      </c>
      <c r="AK223" s="1">
        <f t="shared" si="14"/>
        <v>1</v>
      </c>
      <c r="AL223" s="1">
        <v>1</v>
      </c>
    </row>
    <row r="224" spans="1:38" x14ac:dyDescent="0.3">
      <c r="A224" s="1">
        <v>2013</v>
      </c>
      <c r="B224" s="1">
        <v>223</v>
      </c>
      <c r="C224" s="1">
        <v>1</v>
      </c>
      <c r="D224" s="1" t="s">
        <v>61</v>
      </c>
      <c r="E224" s="1" t="s">
        <v>610</v>
      </c>
      <c r="F224" s="1" t="s">
        <v>903</v>
      </c>
      <c r="G224" s="1" t="s">
        <v>47</v>
      </c>
      <c r="H224" s="1" t="s">
        <v>48</v>
      </c>
      <c r="I224" s="1" t="s">
        <v>34</v>
      </c>
      <c r="J224" s="1" t="s">
        <v>45</v>
      </c>
      <c r="K224" s="1">
        <v>17</v>
      </c>
      <c r="L224" s="1">
        <v>21</v>
      </c>
      <c r="M224" s="1" t="s">
        <v>33</v>
      </c>
      <c r="N224" s="1" t="s">
        <v>34</v>
      </c>
      <c r="O224" s="1" t="s">
        <v>48</v>
      </c>
      <c r="P224" s="1" t="s">
        <v>47</v>
      </c>
      <c r="Q224" s="1" t="s">
        <v>120</v>
      </c>
      <c r="R224" s="1">
        <v>153</v>
      </c>
      <c r="S224" s="1">
        <f t="shared" si="15"/>
        <v>0</v>
      </c>
      <c r="T224" s="1" t="s">
        <v>56</v>
      </c>
      <c r="U224" s="1" t="s">
        <v>174</v>
      </c>
      <c r="AA224" s="1">
        <v>1</v>
      </c>
      <c r="AB224" s="1">
        <v>1</v>
      </c>
      <c r="AC224" s="1">
        <v>0</v>
      </c>
      <c r="AD224" s="1">
        <v>0</v>
      </c>
      <c r="AE224" s="1">
        <v>1</v>
      </c>
      <c r="AF224" s="1">
        <v>0</v>
      </c>
      <c r="AG224" s="1">
        <v>1</v>
      </c>
      <c r="AH224" s="1">
        <v>1</v>
      </c>
      <c r="AI224" s="1">
        <f t="shared" si="13"/>
        <v>1</v>
      </c>
      <c r="AJ224" s="1">
        <v>0</v>
      </c>
      <c r="AK224" s="1">
        <f t="shared" si="14"/>
        <v>1</v>
      </c>
      <c r="AL224" s="1">
        <v>1</v>
      </c>
    </row>
    <row r="225" spans="1:38" x14ac:dyDescent="0.3">
      <c r="A225" s="1">
        <v>2013</v>
      </c>
      <c r="B225" s="1">
        <v>224</v>
      </c>
      <c r="C225" s="1">
        <v>1</v>
      </c>
      <c r="D225" s="1" t="s">
        <v>61</v>
      </c>
      <c r="E225" s="1" t="s">
        <v>203</v>
      </c>
      <c r="F225" s="1" t="s">
        <v>771</v>
      </c>
      <c r="G225" s="1" t="s">
        <v>94</v>
      </c>
      <c r="H225" s="1" t="s">
        <v>95</v>
      </c>
      <c r="I225" s="1" t="s">
        <v>44</v>
      </c>
      <c r="J225" s="1" t="s">
        <v>45</v>
      </c>
      <c r="K225" s="1">
        <v>10</v>
      </c>
      <c r="L225" s="1">
        <v>14</v>
      </c>
      <c r="M225" s="1" t="s">
        <v>68</v>
      </c>
      <c r="N225" s="1" t="s">
        <v>34</v>
      </c>
      <c r="O225" s="1" t="s">
        <v>68</v>
      </c>
      <c r="P225" s="1" t="s">
        <v>69</v>
      </c>
      <c r="Q225" s="1" t="s">
        <v>70</v>
      </c>
      <c r="R225" s="1">
        <v>326</v>
      </c>
      <c r="S225" s="1">
        <f t="shared" si="15"/>
        <v>1</v>
      </c>
      <c r="T225" s="1" t="s">
        <v>173</v>
      </c>
      <c r="U225" s="1" t="s">
        <v>174</v>
      </c>
      <c r="AA225" s="1">
        <v>1</v>
      </c>
      <c r="AB225" s="1">
        <v>1</v>
      </c>
      <c r="AC225" s="1">
        <v>0</v>
      </c>
      <c r="AD225" s="1">
        <v>0</v>
      </c>
      <c r="AE225" s="1">
        <v>1</v>
      </c>
      <c r="AF225" s="1">
        <v>0</v>
      </c>
      <c r="AG225" s="1">
        <v>1</v>
      </c>
      <c r="AH225" s="1">
        <v>1</v>
      </c>
      <c r="AI225" s="1">
        <f t="shared" si="13"/>
        <v>1</v>
      </c>
      <c r="AJ225" s="1">
        <v>0</v>
      </c>
      <c r="AK225" s="1">
        <f t="shared" si="14"/>
        <v>1</v>
      </c>
      <c r="AL225" s="1">
        <v>1</v>
      </c>
    </row>
    <row r="226" spans="1:38" x14ac:dyDescent="0.3">
      <c r="A226" s="1">
        <v>2013</v>
      </c>
      <c r="B226" s="1">
        <v>225</v>
      </c>
      <c r="C226" s="1">
        <v>1</v>
      </c>
      <c r="D226" s="1" t="s">
        <v>61</v>
      </c>
      <c r="E226" s="1" t="s">
        <v>179</v>
      </c>
      <c r="F226" s="1" t="s">
        <v>787</v>
      </c>
      <c r="G226" s="1" t="s">
        <v>161</v>
      </c>
      <c r="H226" s="1" t="s">
        <v>162</v>
      </c>
      <c r="I226" s="1" t="s">
        <v>34</v>
      </c>
      <c r="J226" s="1" t="s">
        <v>45</v>
      </c>
      <c r="K226" s="1">
        <v>5</v>
      </c>
      <c r="L226" s="1">
        <v>9</v>
      </c>
      <c r="M226" s="1" t="s">
        <v>184</v>
      </c>
      <c r="N226" s="1" t="s">
        <v>44</v>
      </c>
      <c r="O226" s="1" t="s">
        <v>184</v>
      </c>
      <c r="P226" s="1" t="s">
        <v>185</v>
      </c>
      <c r="Q226" s="1" t="s">
        <v>186</v>
      </c>
      <c r="R226" s="1">
        <v>174</v>
      </c>
      <c r="S226" s="1">
        <f t="shared" si="15"/>
        <v>0</v>
      </c>
      <c r="T226" s="1" t="s">
        <v>173</v>
      </c>
      <c r="U226" s="1" t="s">
        <v>174</v>
      </c>
      <c r="AA226" s="1">
        <v>1</v>
      </c>
      <c r="AB226" s="1">
        <v>1</v>
      </c>
      <c r="AC226" s="1">
        <v>0</v>
      </c>
      <c r="AD226" s="1">
        <v>0</v>
      </c>
      <c r="AE226" s="1">
        <v>1</v>
      </c>
      <c r="AF226" s="1">
        <v>0</v>
      </c>
      <c r="AG226" s="1">
        <v>1</v>
      </c>
      <c r="AH226" s="1">
        <v>1</v>
      </c>
      <c r="AI226" s="1">
        <f t="shared" si="13"/>
        <v>1</v>
      </c>
      <c r="AJ226" s="1">
        <v>0</v>
      </c>
      <c r="AK226" s="1">
        <f t="shared" si="14"/>
        <v>1</v>
      </c>
      <c r="AL226" s="1">
        <v>1</v>
      </c>
    </row>
    <row r="227" spans="1:38" x14ac:dyDescent="0.3">
      <c r="A227" s="1">
        <v>2013</v>
      </c>
      <c r="B227" s="1">
        <v>226</v>
      </c>
      <c r="C227" s="1">
        <v>1</v>
      </c>
      <c r="D227" s="1" t="s">
        <v>61</v>
      </c>
      <c r="E227" s="1" t="s">
        <v>179</v>
      </c>
      <c r="F227" s="1" t="s">
        <v>841</v>
      </c>
      <c r="G227" s="1" t="s">
        <v>47</v>
      </c>
      <c r="H227" s="1" t="s">
        <v>48</v>
      </c>
      <c r="I227" s="1" t="s">
        <v>34</v>
      </c>
      <c r="J227" s="1" t="s">
        <v>45</v>
      </c>
      <c r="K227" s="1">
        <v>15</v>
      </c>
      <c r="L227" s="1">
        <v>19</v>
      </c>
      <c r="M227" s="1" t="s">
        <v>172</v>
      </c>
      <c r="N227" s="1" t="s">
        <v>44</v>
      </c>
      <c r="O227" s="1" t="s">
        <v>172</v>
      </c>
      <c r="P227" s="1" t="s">
        <v>171</v>
      </c>
      <c r="Q227" s="1" t="s">
        <v>199</v>
      </c>
      <c r="R227" s="1">
        <v>221</v>
      </c>
      <c r="S227" s="1">
        <f t="shared" si="15"/>
        <v>1</v>
      </c>
      <c r="T227" s="1" t="s">
        <v>173</v>
      </c>
      <c r="U227" s="1" t="s">
        <v>174</v>
      </c>
      <c r="AA227" s="1">
        <v>1</v>
      </c>
      <c r="AB227" s="1">
        <v>1</v>
      </c>
      <c r="AC227" s="1">
        <v>0</v>
      </c>
      <c r="AD227" s="1">
        <v>0</v>
      </c>
      <c r="AE227" s="1">
        <v>1</v>
      </c>
      <c r="AF227" s="1">
        <v>0</v>
      </c>
      <c r="AG227" s="1">
        <v>1</v>
      </c>
      <c r="AH227" s="1">
        <v>1</v>
      </c>
      <c r="AI227" s="1">
        <f t="shared" si="13"/>
        <v>1</v>
      </c>
      <c r="AJ227" s="1">
        <v>0</v>
      </c>
      <c r="AK227" s="1">
        <f t="shared" si="14"/>
        <v>1</v>
      </c>
      <c r="AL227" s="1">
        <v>1</v>
      </c>
    </row>
    <row r="228" spans="1:38" x14ac:dyDescent="0.3">
      <c r="A228" s="1">
        <v>2013</v>
      </c>
      <c r="B228" s="1">
        <v>227</v>
      </c>
      <c r="C228" s="1">
        <v>1</v>
      </c>
      <c r="D228" s="1" t="s">
        <v>61</v>
      </c>
      <c r="E228" s="1" t="s">
        <v>191</v>
      </c>
      <c r="F228" s="1" t="s">
        <v>904</v>
      </c>
      <c r="G228" s="1" t="s">
        <v>63</v>
      </c>
      <c r="H228" s="1" t="s">
        <v>64</v>
      </c>
      <c r="I228" s="1" t="s">
        <v>34</v>
      </c>
      <c r="J228" s="1" t="s">
        <v>35</v>
      </c>
      <c r="K228" s="1">
        <v>2</v>
      </c>
      <c r="L228" s="1">
        <v>23</v>
      </c>
      <c r="M228" s="1" t="s">
        <v>78</v>
      </c>
      <c r="N228" s="1" t="s">
        <v>44</v>
      </c>
      <c r="O228" s="1" t="s">
        <v>64</v>
      </c>
      <c r="P228" s="1" t="s">
        <v>63</v>
      </c>
      <c r="Q228" s="1" t="s">
        <v>152</v>
      </c>
      <c r="R228" s="1">
        <v>5</v>
      </c>
      <c r="S228" s="1">
        <f t="shared" si="15"/>
        <v>0</v>
      </c>
      <c r="T228" s="1" t="s">
        <v>56</v>
      </c>
      <c r="U228" s="1" t="s">
        <v>174</v>
      </c>
      <c r="AA228" s="1">
        <v>1</v>
      </c>
      <c r="AB228" s="1">
        <v>1</v>
      </c>
      <c r="AC228" s="1">
        <v>0</v>
      </c>
      <c r="AD228" s="1">
        <v>0</v>
      </c>
      <c r="AE228" s="1">
        <v>0</v>
      </c>
      <c r="AF228" s="1">
        <v>1</v>
      </c>
      <c r="AG228" s="1">
        <v>1</v>
      </c>
      <c r="AH228" s="1">
        <v>0</v>
      </c>
      <c r="AI228" s="1">
        <f t="shared" si="13"/>
        <v>1</v>
      </c>
      <c r="AJ228" s="1">
        <v>0</v>
      </c>
      <c r="AK228" s="1">
        <f t="shared" si="14"/>
        <v>1</v>
      </c>
      <c r="AL228" s="1">
        <v>1</v>
      </c>
    </row>
    <row r="229" spans="1:38" x14ac:dyDescent="0.3">
      <c r="A229" s="1">
        <v>2013</v>
      </c>
      <c r="B229" s="1">
        <v>228</v>
      </c>
      <c r="C229" s="1">
        <v>1</v>
      </c>
      <c r="D229" s="1" t="s">
        <v>61</v>
      </c>
      <c r="E229" s="1" t="s">
        <v>463</v>
      </c>
      <c r="F229" s="1" t="s">
        <v>905</v>
      </c>
      <c r="G229" s="1" t="s">
        <v>53</v>
      </c>
      <c r="H229" s="1" t="s">
        <v>54</v>
      </c>
      <c r="I229" s="1" t="s">
        <v>34</v>
      </c>
      <c r="J229" s="1" t="s">
        <v>45</v>
      </c>
      <c r="K229" s="1">
        <v>11</v>
      </c>
      <c r="L229" s="1">
        <v>15</v>
      </c>
      <c r="M229" s="1" t="s">
        <v>87</v>
      </c>
      <c r="N229" s="1" t="s">
        <v>44</v>
      </c>
      <c r="O229" s="1" t="s">
        <v>87</v>
      </c>
      <c r="P229" s="1" t="s">
        <v>245</v>
      </c>
      <c r="Q229" s="1" t="s">
        <v>246</v>
      </c>
      <c r="R229" s="1">
        <v>121</v>
      </c>
      <c r="S229" s="1">
        <f t="shared" si="15"/>
        <v>0</v>
      </c>
      <c r="T229" s="1" t="s">
        <v>173</v>
      </c>
      <c r="U229" s="1" t="s">
        <v>174</v>
      </c>
      <c r="AA229" s="1">
        <v>1</v>
      </c>
      <c r="AB229" s="1">
        <v>1</v>
      </c>
      <c r="AC229" s="1">
        <v>0</v>
      </c>
      <c r="AD229" s="1">
        <v>0</v>
      </c>
      <c r="AE229" s="1">
        <v>1</v>
      </c>
      <c r="AF229" s="1">
        <v>0</v>
      </c>
      <c r="AG229" s="1">
        <v>1</v>
      </c>
      <c r="AH229" s="1">
        <v>1</v>
      </c>
      <c r="AI229" s="1">
        <f t="shared" si="13"/>
        <v>1</v>
      </c>
      <c r="AJ229" s="1">
        <v>0</v>
      </c>
      <c r="AK229" s="1">
        <f t="shared" si="14"/>
        <v>1</v>
      </c>
      <c r="AL229" s="1">
        <v>1</v>
      </c>
    </row>
    <row r="230" spans="1:38" x14ac:dyDescent="0.3">
      <c r="A230" s="1">
        <v>2013</v>
      </c>
      <c r="B230" s="1">
        <v>229</v>
      </c>
      <c r="C230" s="1">
        <v>1</v>
      </c>
      <c r="D230" s="1" t="s">
        <v>61</v>
      </c>
      <c r="E230" s="1" t="s">
        <v>314</v>
      </c>
      <c r="F230" s="1" t="s">
        <v>896</v>
      </c>
      <c r="G230" s="1" t="s">
        <v>98</v>
      </c>
      <c r="H230" s="1" t="s">
        <v>99</v>
      </c>
      <c r="I230" s="1" t="s">
        <v>44</v>
      </c>
      <c r="J230" s="1" t="s">
        <v>45</v>
      </c>
      <c r="K230" s="1">
        <v>4</v>
      </c>
      <c r="L230" s="1">
        <v>8</v>
      </c>
      <c r="M230" s="1" t="s">
        <v>87</v>
      </c>
      <c r="N230" s="1" t="s">
        <v>44</v>
      </c>
      <c r="O230" s="1" t="s">
        <v>87</v>
      </c>
      <c r="P230" s="1" t="s">
        <v>245</v>
      </c>
      <c r="Q230" s="1" t="s">
        <v>246</v>
      </c>
      <c r="R230" s="1">
        <v>121</v>
      </c>
      <c r="S230" s="1">
        <f t="shared" si="15"/>
        <v>0</v>
      </c>
      <c r="T230" s="1" t="s">
        <v>173</v>
      </c>
      <c r="U230" s="1" t="s">
        <v>174</v>
      </c>
      <c r="AA230" s="1">
        <v>1</v>
      </c>
      <c r="AB230" s="1">
        <v>1</v>
      </c>
      <c r="AC230" s="1">
        <v>0</v>
      </c>
      <c r="AD230" s="1">
        <v>0</v>
      </c>
      <c r="AE230" s="1">
        <v>1</v>
      </c>
      <c r="AF230" s="1">
        <v>0</v>
      </c>
      <c r="AG230" s="1">
        <v>1</v>
      </c>
      <c r="AH230" s="1">
        <v>1</v>
      </c>
      <c r="AI230" s="1">
        <f t="shared" si="13"/>
        <v>1</v>
      </c>
      <c r="AJ230" s="1">
        <v>0</v>
      </c>
      <c r="AK230" s="1">
        <f t="shared" si="14"/>
        <v>1</v>
      </c>
      <c r="AL230" s="1">
        <v>1</v>
      </c>
    </row>
    <row r="231" spans="1:38" x14ac:dyDescent="0.3">
      <c r="A231" s="1">
        <v>2013</v>
      </c>
      <c r="B231" s="1">
        <v>230</v>
      </c>
      <c r="C231" s="1">
        <v>1</v>
      </c>
      <c r="D231" s="1" t="s">
        <v>61</v>
      </c>
      <c r="E231" s="1" t="s">
        <v>447</v>
      </c>
      <c r="F231" s="1" t="s">
        <v>861</v>
      </c>
      <c r="G231" s="1" t="s">
        <v>98</v>
      </c>
      <c r="H231" s="1" t="s">
        <v>216</v>
      </c>
      <c r="I231" s="1" t="s">
        <v>44</v>
      </c>
      <c r="J231" s="1" t="s">
        <v>45</v>
      </c>
      <c r="K231" s="1">
        <v>15</v>
      </c>
      <c r="L231" s="1">
        <v>19</v>
      </c>
      <c r="M231" s="1" t="s">
        <v>64</v>
      </c>
      <c r="N231" s="1" t="s">
        <v>34</v>
      </c>
      <c r="O231" s="1" t="s">
        <v>216</v>
      </c>
      <c r="P231" s="1" t="s">
        <v>209</v>
      </c>
      <c r="Q231" s="1" t="s">
        <v>210</v>
      </c>
      <c r="R231" s="1">
        <v>2</v>
      </c>
      <c r="S231" s="1">
        <f t="shared" si="15"/>
        <v>0</v>
      </c>
      <c r="T231" s="1" t="s">
        <v>56</v>
      </c>
      <c r="U231" s="1" t="s">
        <v>174</v>
      </c>
      <c r="AA231" s="1">
        <v>1</v>
      </c>
      <c r="AB231" s="1">
        <v>1</v>
      </c>
      <c r="AC231" s="1">
        <v>0</v>
      </c>
      <c r="AD231" s="1">
        <v>0</v>
      </c>
      <c r="AE231" s="1">
        <v>1</v>
      </c>
      <c r="AF231" s="1">
        <v>0</v>
      </c>
      <c r="AG231" s="1">
        <v>1</v>
      </c>
      <c r="AH231" s="1">
        <v>1</v>
      </c>
      <c r="AI231" s="1">
        <f t="shared" si="13"/>
        <v>1</v>
      </c>
      <c r="AJ231" s="1">
        <v>0</v>
      </c>
      <c r="AK231" s="1">
        <f t="shared" si="14"/>
        <v>1</v>
      </c>
      <c r="AL231" s="1">
        <v>1</v>
      </c>
    </row>
    <row r="232" spans="1:38" x14ac:dyDescent="0.3">
      <c r="A232" s="1">
        <v>2013</v>
      </c>
      <c r="B232" s="1">
        <v>231</v>
      </c>
      <c r="C232" s="1">
        <v>1</v>
      </c>
      <c r="D232" s="1" t="s">
        <v>61</v>
      </c>
      <c r="E232" s="1" t="s">
        <v>207</v>
      </c>
      <c r="F232" s="1" t="s">
        <v>749</v>
      </c>
      <c r="G232" s="1" t="s">
        <v>94</v>
      </c>
      <c r="H232" s="1" t="s">
        <v>95</v>
      </c>
      <c r="I232" s="1" t="s">
        <v>44</v>
      </c>
      <c r="J232" s="1" t="s">
        <v>91</v>
      </c>
      <c r="K232" s="1">
        <v>2</v>
      </c>
      <c r="L232" s="1">
        <v>2</v>
      </c>
      <c r="M232" s="1" t="s">
        <v>83</v>
      </c>
      <c r="N232" s="1" t="s">
        <v>34</v>
      </c>
      <c r="O232" s="1" t="s">
        <v>95</v>
      </c>
      <c r="P232" s="1" t="s">
        <v>94</v>
      </c>
      <c r="Q232" s="1" t="s">
        <v>176</v>
      </c>
      <c r="R232" s="1">
        <v>15</v>
      </c>
      <c r="S232" s="1">
        <f t="shared" si="15"/>
        <v>0</v>
      </c>
      <c r="T232" s="1" t="s">
        <v>56</v>
      </c>
      <c r="U232" s="1" t="s">
        <v>174</v>
      </c>
      <c r="AA232" s="1">
        <v>1</v>
      </c>
      <c r="AB232" s="1">
        <v>1</v>
      </c>
      <c r="AC232" s="1">
        <v>0</v>
      </c>
      <c r="AD232" s="1">
        <v>1</v>
      </c>
      <c r="AE232" s="1">
        <v>0</v>
      </c>
      <c r="AF232" s="1">
        <v>0</v>
      </c>
      <c r="AG232" s="1">
        <v>1</v>
      </c>
      <c r="AH232" s="1">
        <v>0</v>
      </c>
      <c r="AI232" s="1">
        <f t="shared" si="13"/>
        <v>0</v>
      </c>
      <c r="AJ232" s="1">
        <v>1</v>
      </c>
      <c r="AK232" s="1">
        <f t="shared" si="14"/>
        <v>1</v>
      </c>
      <c r="AL232" s="1">
        <v>1</v>
      </c>
    </row>
    <row r="233" spans="1:38" x14ac:dyDescent="0.3">
      <c r="A233" s="1">
        <v>2013</v>
      </c>
      <c r="B233" s="1">
        <v>232</v>
      </c>
      <c r="C233" s="1">
        <v>1</v>
      </c>
      <c r="D233" s="1" t="s">
        <v>61</v>
      </c>
      <c r="E233" s="1" t="s">
        <v>94</v>
      </c>
      <c r="F233" s="1" t="s">
        <v>708</v>
      </c>
      <c r="G233" s="1" t="s">
        <v>42</v>
      </c>
      <c r="H233" s="1" t="s">
        <v>43</v>
      </c>
      <c r="I233" s="1" t="s">
        <v>44</v>
      </c>
      <c r="J233" s="1" t="s">
        <v>45</v>
      </c>
      <c r="K233" s="1">
        <v>5</v>
      </c>
      <c r="L233" s="1">
        <v>9</v>
      </c>
      <c r="M233" s="1" t="s">
        <v>87</v>
      </c>
      <c r="N233" s="1" t="s">
        <v>44</v>
      </c>
      <c r="O233" s="1" t="s">
        <v>87</v>
      </c>
      <c r="P233" s="1" t="s">
        <v>245</v>
      </c>
      <c r="Q233" s="1" t="s">
        <v>246</v>
      </c>
      <c r="R233" s="1">
        <v>121</v>
      </c>
      <c r="S233" s="1">
        <f t="shared" si="15"/>
        <v>0</v>
      </c>
      <c r="T233" s="1" t="s">
        <v>173</v>
      </c>
      <c r="U233" s="1" t="s">
        <v>174</v>
      </c>
      <c r="AA233" s="1">
        <v>1</v>
      </c>
      <c r="AB233" s="1">
        <v>1</v>
      </c>
      <c r="AC233" s="1">
        <v>0</v>
      </c>
      <c r="AD233" s="1">
        <v>0</v>
      </c>
      <c r="AE233" s="1">
        <v>1</v>
      </c>
      <c r="AF233" s="1">
        <v>0</v>
      </c>
      <c r="AG233" s="1">
        <v>1</v>
      </c>
      <c r="AH233" s="1">
        <v>1</v>
      </c>
      <c r="AI233" s="1">
        <f t="shared" si="13"/>
        <v>1</v>
      </c>
      <c r="AJ233" s="1">
        <v>0</v>
      </c>
      <c r="AK233" s="1">
        <f t="shared" si="14"/>
        <v>1</v>
      </c>
      <c r="AL233" s="1">
        <v>1</v>
      </c>
    </row>
    <row r="234" spans="1:38" x14ac:dyDescent="0.3">
      <c r="A234" s="1">
        <v>2013</v>
      </c>
      <c r="B234" s="1">
        <v>233</v>
      </c>
      <c r="C234" s="1">
        <v>1</v>
      </c>
      <c r="D234" s="1" t="s">
        <v>61</v>
      </c>
      <c r="E234" s="1" t="s">
        <v>464</v>
      </c>
      <c r="F234" s="1" t="s">
        <v>708</v>
      </c>
      <c r="G234" s="1" t="s">
        <v>86</v>
      </c>
      <c r="H234" s="1" t="s">
        <v>87</v>
      </c>
      <c r="I234" s="1" t="s">
        <v>44</v>
      </c>
      <c r="J234" s="1" t="s">
        <v>45</v>
      </c>
      <c r="K234" s="1">
        <v>11</v>
      </c>
      <c r="L234" s="1">
        <v>15</v>
      </c>
      <c r="M234" s="1" t="s">
        <v>54</v>
      </c>
      <c r="N234" s="1" t="s">
        <v>34</v>
      </c>
      <c r="O234" s="1" t="s">
        <v>87</v>
      </c>
      <c r="P234" s="1" t="s">
        <v>245</v>
      </c>
      <c r="Q234" s="1" t="s">
        <v>246</v>
      </c>
      <c r="R234" s="1">
        <v>121</v>
      </c>
      <c r="S234" s="1">
        <f t="shared" si="15"/>
        <v>0</v>
      </c>
      <c r="T234" s="1" t="s">
        <v>56</v>
      </c>
      <c r="U234" s="1" t="s">
        <v>174</v>
      </c>
      <c r="AA234" s="1">
        <v>1</v>
      </c>
      <c r="AB234" s="1">
        <v>1</v>
      </c>
      <c r="AC234" s="1">
        <v>0</v>
      </c>
      <c r="AD234" s="1">
        <v>0</v>
      </c>
      <c r="AE234" s="1">
        <v>1</v>
      </c>
      <c r="AF234" s="1">
        <v>0</v>
      </c>
      <c r="AG234" s="1">
        <v>1</v>
      </c>
      <c r="AH234" s="1">
        <v>1</v>
      </c>
      <c r="AI234" s="1">
        <f t="shared" si="13"/>
        <v>1</v>
      </c>
      <c r="AJ234" s="1">
        <v>0</v>
      </c>
      <c r="AK234" s="1">
        <f t="shared" si="14"/>
        <v>1</v>
      </c>
      <c r="AL234" s="1">
        <v>1</v>
      </c>
    </row>
    <row r="235" spans="1:38" x14ac:dyDescent="0.3">
      <c r="A235" s="1">
        <v>2013</v>
      </c>
      <c r="B235" s="1">
        <v>234</v>
      </c>
      <c r="C235" s="1">
        <v>1</v>
      </c>
      <c r="D235" s="1" t="s">
        <v>61</v>
      </c>
      <c r="E235" s="1" t="s">
        <v>611</v>
      </c>
      <c r="F235" s="1" t="s">
        <v>758</v>
      </c>
      <c r="G235" s="1" t="s">
        <v>161</v>
      </c>
      <c r="H235" s="1" t="s">
        <v>162</v>
      </c>
      <c r="I235" s="1" t="s">
        <v>34</v>
      </c>
      <c r="J235" s="1" t="s">
        <v>45</v>
      </c>
      <c r="K235" s="1">
        <v>17</v>
      </c>
      <c r="L235" s="1">
        <v>21</v>
      </c>
      <c r="M235" s="1" t="s">
        <v>132</v>
      </c>
      <c r="N235" s="1" t="s">
        <v>44</v>
      </c>
      <c r="O235" s="1" t="s">
        <v>132</v>
      </c>
      <c r="P235" s="1" t="s">
        <v>131</v>
      </c>
      <c r="Q235" s="1" t="s">
        <v>133</v>
      </c>
      <c r="R235" s="1">
        <v>0</v>
      </c>
      <c r="S235" s="1">
        <f t="shared" si="15"/>
        <v>0</v>
      </c>
      <c r="T235" s="1" t="s">
        <v>173</v>
      </c>
      <c r="U235" s="1" t="s">
        <v>174</v>
      </c>
      <c r="AA235" s="1">
        <v>1</v>
      </c>
      <c r="AB235" s="1">
        <v>1</v>
      </c>
      <c r="AC235" s="1">
        <v>0</v>
      </c>
      <c r="AD235" s="1">
        <v>0</v>
      </c>
      <c r="AE235" s="1">
        <v>1</v>
      </c>
      <c r="AF235" s="1">
        <v>0</v>
      </c>
      <c r="AG235" s="1">
        <v>1</v>
      </c>
      <c r="AH235" s="1">
        <v>1</v>
      </c>
      <c r="AI235" s="1">
        <f t="shared" si="13"/>
        <v>1</v>
      </c>
      <c r="AJ235" s="1">
        <v>0</v>
      </c>
      <c r="AK235" s="1">
        <f t="shared" si="14"/>
        <v>1</v>
      </c>
      <c r="AL235" s="1">
        <v>1</v>
      </c>
    </row>
    <row r="236" spans="1:38" x14ac:dyDescent="0.3">
      <c r="A236" s="1">
        <v>2013</v>
      </c>
      <c r="B236" s="1">
        <v>235</v>
      </c>
      <c r="C236" s="1">
        <v>1</v>
      </c>
      <c r="D236" s="1" t="s">
        <v>61</v>
      </c>
      <c r="E236" s="1" t="s">
        <v>554</v>
      </c>
      <c r="F236" s="1" t="s">
        <v>799</v>
      </c>
      <c r="G236" s="1" t="s">
        <v>47</v>
      </c>
      <c r="H236" s="1" t="s">
        <v>48</v>
      </c>
      <c r="I236" s="1" t="s">
        <v>34</v>
      </c>
      <c r="J236" s="1" t="s">
        <v>45</v>
      </c>
      <c r="K236" s="1">
        <v>14</v>
      </c>
      <c r="L236" s="1">
        <v>18</v>
      </c>
      <c r="M236" s="1" t="s">
        <v>54</v>
      </c>
      <c r="N236" s="1" t="s">
        <v>34</v>
      </c>
      <c r="O236" s="1" t="s">
        <v>48</v>
      </c>
      <c r="P236" s="1" t="s">
        <v>47</v>
      </c>
      <c r="Q236" s="1" t="s">
        <v>120</v>
      </c>
      <c r="R236" s="1">
        <v>153</v>
      </c>
      <c r="S236" s="1">
        <f t="shared" si="15"/>
        <v>0</v>
      </c>
      <c r="T236" s="1" t="s">
        <v>56</v>
      </c>
      <c r="U236" s="1" t="s">
        <v>174</v>
      </c>
      <c r="AA236" s="1">
        <v>1</v>
      </c>
      <c r="AB236" s="1">
        <v>1</v>
      </c>
      <c r="AC236" s="1">
        <v>0</v>
      </c>
      <c r="AD236" s="1">
        <v>0</v>
      </c>
      <c r="AE236" s="1">
        <v>1</v>
      </c>
      <c r="AF236" s="1">
        <v>0</v>
      </c>
      <c r="AG236" s="1">
        <v>1</v>
      </c>
      <c r="AH236" s="1">
        <v>1</v>
      </c>
      <c r="AI236" s="1">
        <f t="shared" si="13"/>
        <v>1</v>
      </c>
      <c r="AJ236" s="1">
        <v>0</v>
      </c>
      <c r="AK236" s="1">
        <f t="shared" si="14"/>
        <v>1</v>
      </c>
      <c r="AL236" s="1">
        <v>1</v>
      </c>
    </row>
    <row r="237" spans="1:38" x14ac:dyDescent="0.3">
      <c r="A237" s="1">
        <v>2013</v>
      </c>
      <c r="B237" s="1">
        <v>236</v>
      </c>
      <c r="C237" s="1">
        <v>1</v>
      </c>
      <c r="D237" s="1" t="s">
        <v>61</v>
      </c>
      <c r="E237" s="1" t="s">
        <v>231</v>
      </c>
      <c r="F237" s="1" t="s">
        <v>715</v>
      </c>
      <c r="G237" s="1" t="s">
        <v>131</v>
      </c>
      <c r="H237" s="1" t="s">
        <v>132</v>
      </c>
      <c r="I237" s="1" t="s">
        <v>44</v>
      </c>
      <c r="J237" s="1" t="s">
        <v>45</v>
      </c>
      <c r="K237" s="1">
        <v>12</v>
      </c>
      <c r="L237" s="1">
        <v>16</v>
      </c>
      <c r="M237" s="1" t="s">
        <v>87</v>
      </c>
      <c r="N237" s="1" t="s">
        <v>44</v>
      </c>
      <c r="O237" s="1" t="s">
        <v>132</v>
      </c>
      <c r="P237" s="1" t="s">
        <v>131</v>
      </c>
      <c r="Q237" s="1" t="s">
        <v>133</v>
      </c>
      <c r="R237" s="1">
        <v>0</v>
      </c>
      <c r="S237" s="1">
        <f t="shared" si="15"/>
        <v>0</v>
      </c>
      <c r="T237" s="1" t="s">
        <v>56</v>
      </c>
      <c r="U237" s="1" t="s">
        <v>174</v>
      </c>
      <c r="AA237" s="1">
        <v>1</v>
      </c>
      <c r="AB237" s="1">
        <v>1</v>
      </c>
      <c r="AC237" s="1">
        <v>0</v>
      </c>
      <c r="AD237" s="1">
        <v>0</v>
      </c>
      <c r="AE237" s="1">
        <v>1</v>
      </c>
      <c r="AF237" s="1">
        <v>0</v>
      </c>
      <c r="AG237" s="1">
        <v>1</v>
      </c>
      <c r="AH237" s="1">
        <v>1</v>
      </c>
      <c r="AI237" s="1">
        <f t="shared" si="13"/>
        <v>1</v>
      </c>
      <c r="AJ237" s="1">
        <v>0</v>
      </c>
      <c r="AK237" s="1">
        <f t="shared" si="14"/>
        <v>1</v>
      </c>
      <c r="AL237" s="1">
        <v>1</v>
      </c>
    </row>
    <row r="238" spans="1:38" x14ac:dyDescent="0.3">
      <c r="A238" s="1">
        <v>2013</v>
      </c>
      <c r="B238" s="1">
        <v>237</v>
      </c>
      <c r="C238" s="1">
        <v>1</v>
      </c>
      <c r="D238" s="1" t="s">
        <v>61</v>
      </c>
      <c r="E238" s="1" t="s">
        <v>532</v>
      </c>
      <c r="F238" s="1" t="s">
        <v>906</v>
      </c>
      <c r="G238" s="1" t="s">
        <v>131</v>
      </c>
      <c r="H238" s="1" t="s">
        <v>132</v>
      </c>
      <c r="I238" s="1" t="s">
        <v>44</v>
      </c>
      <c r="J238" s="1" t="s">
        <v>45</v>
      </c>
      <c r="K238" s="1">
        <v>13</v>
      </c>
      <c r="L238" s="1">
        <v>17</v>
      </c>
      <c r="M238" s="1" t="s">
        <v>184</v>
      </c>
      <c r="N238" s="1" t="s">
        <v>44</v>
      </c>
      <c r="O238" s="1" t="s">
        <v>184</v>
      </c>
      <c r="P238" s="1" t="s">
        <v>185</v>
      </c>
      <c r="Q238" s="1" t="s">
        <v>186</v>
      </c>
      <c r="R238" s="1">
        <v>174</v>
      </c>
      <c r="S238" s="1">
        <f t="shared" si="15"/>
        <v>0</v>
      </c>
      <c r="T238" s="1" t="s">
        <v>173</v>
      </c>
      <c r="U238" s="1" t="s">
        <v>174</v>
      </c>
      <c r="AA238" s="1">
        <v>1</v>
      </c>
      <c r="AB238" s="1">
        <v>1</v>
      </c>
      <c r="AC238" s="1">
        <v>0</v>
      </c>
      <c r="AD238" s="1">
        <v>0</v>
      </c>
      <c r="AE238" s="1">
        <v>1</v>
      </c>
      <c r="AF238" s="1">
        <v>0</v>
      </c>
      <c r="AG238" s="1">
        <v>1</v>
      </c>
      <c r="AH238" s="1">
        <v>1</v>
      </c>
      <c r="AI238" s="1">
        <f t="shared" si="13"/>
        <v>1</v>
      </c>
      <c r="AJ238" s="1">
        <v>0</v>
      </c>
      <c r="AK238" s="1">
        <f t="shared" si="14"/>
        <v>1</v>
      </c>
      <c r="AL238" s="1">
        <v>1</v>
      </c>
    </row>
    <row r="239" spans="1:38" x14ac:dyDescent="0.3">
      <c r="A239" s="1">
        <v>2013</v>
      </c>
      <c r="B239" s="1">
        <v>238</v>
      </c>
      <c r="C239" s="1">
        <v>1</v>
      </c>
      <c r="D239" s="1" t="s">
        <v>61</v>
      </c>
      <c r="E239" s="1" t="s">
        <v>533</v>
      </c>
      <c r="F239" s="1" t="s">
        <v>756</v>
      </c>
      <c r="G239" s="1" t="s">
        <v>122</v>
      </c>
      <c r="H239" s="1" t="s">
        <v>83</v>
      </c>
      <c r="I239" s="1" t="s">
        <v>34</v>
      </c>
      <c r="J239" s="1" t="s">
        <v>45</v>
      </c>
      <c r="K239" s="1">
        <v>13</v>
      </c>
      <c r="L239" s="1">
        <v>17</v>
      </c>
      <c r="M239" s="1" t="s">
        <v>99</v>
      </c>
      <c r="N239" s="1" t="s">
        <v>44</v>
      </c>
      <c r="O239" s="1" t="s">
        <v>99</v>
      </c>
      <c r="P239" s="1" t="s">
        <v>209</v>
      </c>
      <c r="Q239" s="1" t="s">
        <v>210</v>
      </c>
      <c r="R239" s="1">
        <v>2</v>
      </c>
      <c r="S239" s="1">
        <f t="shared" si="15"/>
        <v>0</v>
      </c>
      <c r="T239" s="1" t="s">
        <v>173</v>
      </c>
      <c r="U239" s="1" t="s">
        <v>174</v>
      </c>
      <c r="AA239" s="1">
        <v>1</v>
      </c>
      <c r="AB239" s="1">
        <v>1</v>
      </c>
      <c r="AC239" s="1">
        <v>0</v>
      </c>
      <c r="AD239" s="1">
        <v>0</v>
      </c>
      <c r="AE239" s="1">
        <v>1</v>
      </c>
      <c r="AF239" s="1">
        <v>0</v>
      </c>
      <c r="AG239" s="1">
        <v>1</v>
      </c>
      <c r="AH239" s="1">
        <v>1</v>
      </c>
      <c r="AI239" s="1">
        <f t="shared" si="13"/>
        <v>1</v>
      </c>
      <c r="AJ239" s="1">
        <v>0</v>
      </c>
      <c r="AK239" s="1">
        <f t="shared" si="14"/>
        <v>1</v>
      </c>
      <c r="AL239" s="1">
        <v>1</v>
      </c>
    </row>
    <row r="240" spans="1:38" x14ac:dyDescent="0.3">
      <c r="A240" s="1">
        <v>2013</v>
      </c>
      <c r="B240" s="1">
        <v>239</v>
      </c>
      <c r="C240" s="1">
        <v>1</v>
      </c>
      <c r="D240" s="1" t="s">
        <v>61</v>
      </c>
      <c r="E240" s="1" t="s">
        <v>834</v>
      </c>
      <c r="F240" s="1" t="s">
        <v>803</v>
      </c>
      <c r="G240" s="1" t="s">
        <v>94</v>
      </c>
      <c r="H240" s="1" t="s">
        <v>95</v>
      </c>
      <c r="I240" s="1" t="s">
        <v>44</v>
      </c>
      <c r="J240" s="1" t="s">
        <v>45</v>
      </c>
      <c r="K240" s="1">
        <v>2</v>
      </c>
      <c r="L240" s="1">
        <v>6</v>
      </c>
      <c r="M240" s="1" t="s">
        <v>87</v>
      </c>
      <c r="N240" s="1" t="s">
        <v>44</v>
      </c>
      <c r="O240" s="1" t="s">
        <v>95</v>
      </c>
      <c r="P240" s="1" t="s">
        <v>94</v>
      </c>
      <c r="Q240" s="1" t="s">
        <v>176</v>
      </c>
      <c r="R240" s="1">
        <v>15</v>
      </c>
      <c r="S240" s="1">
        <f t="shared" si="15"/>
        <v>0</v>
      </c>
      <c r="T240" s="1" t="s">
        <v>56</v>
      </c>
      <c r="U240" s="1" t="s">
        <v>174</v>
      </c>
      <c r="AA240" s="1">
        <v>1</v>
      </c>
      <c r="AB240" s="1">
        <v>1</v>
      </c>
      <c r="AC240" s="1">
        <v>0</v>
      </c>
      <c r="AD240" s="1">
        <v>0</v>
      </c>
      <c r="AE240" s="1">
        <v>1</v>
      </c>
      <c r="AF240" s="1">
        <v>0</v>
      </c>
      <c r="AG240" s="1">
        <v>1</v>
      </c>
      <c r="AH240" s="1">
        <v>1</v>
      </c>
      <c r="AI240" s="1">
        <f t="shared" si="13"/>
        <v>1</v>
      </c>
      <c r="AJ240" s="1">
        <v>0</v>
      </c>
      <c r="AK240" s="1">
        <f t="shared" si="14"/>
        <v>1</v>
      </c>
      <c r="AL240" s="1">
        <v>1</v>
      </c>
    </row>
    <row r="241" spans="1:38" x14ac:dyDescent="0.3">
      <c r="A241" s="1">
        <v>2013</v>
      </c>
      <c r="B241" s="1">
        <v>240</v>
      </c>
      <c r="C241" s="1">
        <v>1</v>
      </c>
      <c r="D241" s="1" t="s">
        <v>61</v>
      </c>
      <c r="E241" s="1" t="s">
        <v>834</v>
      </c>
      <c r="F241" s="1" t="s">
        <v>781</v>
      </c>
      <c r="G241" s="1" t="s">
        <v>47</v>
      </c>
      <c r="H241" s="1" t="s">
        <v>48</v>
      </c>
      <c r="I241" s="1" t="s">
        <v>34</v>
      </c>
      <c r="J241" s="1" t="s">
        <v>45</v>
      </c>
      <c r="K241" s="1">
        <v>4</v>
      </c>
      <c r="L241" s="1">
        <v>8</v>
      </c>
      <c r="M241" s="1" t="s">
        <v>128</v>
      </c>
      <c r="N241" s="1" t="s">
        <v>44</v>
      </c>
      <c r="O241" s="1" t="s">
        <v>128</v>
      </c>
      <c r="P241" s="1" t="s">
        <v>127</v>
      </c>
      <c r="Q241" s="1" t="s">
        <v>129</v>
      </c>
      <c r="R241" s="1">
        <v>177</v>
      </c>
      <c r="S241" s="1">
        <f t="shared" si="15"/>
        <v>0</v>
      </c>
      <c r="T241" s="1" t="s">
        <v>173</v>
      </c>
      <c r="U241" s="1" t="s">
        <v>174</v>
      </c>
      <c r="AA241" s="1">
        <v>1</v>
      </c>
      <c r="AB241" s="1">
        <v>1</v>
      </c>
      <c r="AC241" s="1">
        <v>0</v>
      </c>
      <c r="AD241" s="1">
        <v>0</v>
      </c>
      <c r="AE241" s="1">
        <v>1</v>
      </c>
      <c r="AF241" s="1">
        <v>0</v>
      </c>
      <c r="AG241" s="1">
        <v>1</v>
      </c>
      <c r="AH241" s="1">
        <v>1</v>
      </c>
      <c r="AI241" s="1">
        <f t="shared" si="13"/>
        <v>1</v>
      </c>
      <c r="AJ241" s="1">
        <v>0</v>
      </c>
      <c r="AK241" s="1">
        <f t="shared" si="14"/>
        <v>1</v>
      </c>
      <c r="AL241" s="1">
        <v>1</v>
      </c>
    </row>
    <row r="242" spans="1:38" x14ac:dyDescent="0.3">
      <c r="A242" s="1">
        <v>2013</v>
      </c>
      <c r="B242" s="1">
        <v>241</v>
      </c>
      <c r="C242" s="1">
        <v>1</v>
      </c>
      <c r="D242" s="1" t="s">
        <v>61</v>
      </c>
      <c r="E242" s="1" t="s">
        <v>834</v>
      </c>
      <c r="F242" s="1" t="s">
        <v>760</v>
      </c>
      <c r="G242" s="1" t="s">
        <v>102</v>
      </c>
      <c r="H242" s="1" t="s">
        <v>103</v>
      </c>
      <c r="I242" s="1" t="s">
        <v>34</v>
      </c>
      <c r="J242" s="1" t="s">
        <v>45</v>
      </c>
      <c r="K242" s="1">
        <v>12</v>
      </c>
      <c r="L242" s="1">
        <v>16</v>
      </c>
      <c r="M242" s="1" t="s">
        <v>220</v>
      </c>
      <c r="N242" s="1" t="s">
        <v>34</v>
      </c>
      <c r="O242" s="1" t="s">
        <v>103</v>
      </c>
      <c r="P242" s="1" t="s">
        <v>255</v>
      </c>
      <c r="Q242" s="1" t="s">
        <v>256</v>
      </c>
      <c r="R242" s="1">
        <v>142</v>
      </c>
      <c r="S242" s="1">
        <f t="shared" si="15"/>
        <v>0</v>
      </c>
      <c r="T242" s="1" t="s">
        <v>56</v>
      </c>
      <c r="U242" s="1" t="s">
        <v>174</v>
      </c>
      <c r="AA242" s="1">
        <v>1</v>
      </c>
      <c r="AB242" s="1">
        <v>1</v>
      </c>
      <c r="AC242" s="1">
        <v>0</v>
      </c>
      <c r="AD242" s="1">
        <v>0</v>
      </c>
      <c r="AE242" s="1">
        <v>1</v>
      </c>
      <c r="AF242" s="1">
        <v>0</v>
      </c>
      <c r="AG242" s="1">
        <v>1</v>
      </c>
      <c r="AH242" s="1">
        <v>1</v>
      </c>
      <c r="AI242" s="1">
        <f t="shared" si="13"/>
        <v>1</v>
      </c>
      <c r="AJ242" s="1">
        <v>0</v>
      </c>
      <c r="AK242" s="1">
        <f t="shared" si="14"/>
        <v>1</v>
      </c>
      <c r="AL242" s="1">
        <v>1</v>
      </c>
    </row>
    <row r="243" spans="1:38" x14ac:dyDescent="0.3">
      <c r="A243" s="1">
        <v>2013</v>
      </c>
      <c r="B243" s="1">
        <v>242</v>
      </c>
      <c r="C243" s="1">
        <v>1</v>
      </c>
      <c r="D243" s="1" t="s">
        <v>61</v>
      </c>
      <c r="E243" s="1" t="s">
        <v>233</v>
      </c>
      <c r="F243" s="1" t="s">
        <v>908</v>
      </c>
      <c r="G243" s="1" t="s">
        <v>32</v>
      </c>
      <c r="H243" s="1" t="s">
        <v>33</v>
      </c>
      <c r="I243" s="1" t="s">
        <v>34</v>
      </c>
      <c r="J243" s="1" t="s">
        <v>45</v>
      </c>
      <c r="K243" s="1">
        <v>16</v>
      </c>
      <c r="L243" s="1">
        <v>20</v>
      </c>
      <c r="M243" s="1" t="s">
        <v>82</v>
      </c>
      <c r="N243" s="1" t="s">
        <v>44</v>
      </c>
      <c r="O243" s="1" t="s">
        <v>33</v>
      </c>
      <c r="P243" s="1" t="s">
        <v>32</v>
      </c>
      <c r="Q243" s="1" t="s">
        <v>201</v>
      </c>
      <c r="R243" s="1">
        <v>3</v>
      </c>
      <c r="S243" s="1">
        <f t="shared" si="15"/>
        <v>0</v>
      </c>
      <c r="T243" s="1" t="s">
        <v>56</v>
      </c>
      <c r="U243" s="1" t="s">
        <v>174</v>
      </c>
      <c r="AA243" s="1">
        <v>1</v>
      </c>
      <c r="AB243" s="1">
        <v>1</v>
      </c>
      <c r="AC243" s="1">
        <v>0</v>
      </c>
      <c r="AD243" s="1">
        <v>0</v>
      </c>
      <c r="AE243" s="1">
        <v>1</v>
      </c>
      <c r="AF243" s="1">
        <v>0</v>
      </c>
      <c r="AG243" s="1">
        <v>1</v>
      </c>
      <c r="AH243" s="1">
        <v>1</v>
      </c>
      <c r="AI243" s="1">
        <f t="shared" si="13"/>
        <v>1</v>
      </c>
      <c r="AJ243" s="1">
        <v>0</v>
      </c>
      <c r="AK243" s="1">
        <f t="shared" si="14"/>
        <v>1</v>
      </c>
      <c r="AL243" s="1">
        <v>1</v>
      </c>
    </row>
    <row r="244" spans="1:38" x14ac:dyDescent="0.3">
      <c r="A244" s="1">
        <v>2013</v>
      </c>
      <c r="B244" s="1">
        <v>243</v>
      </c>
      <c r="C244" s="1">
        <v>1</v>
      </c>
      <c r="D244" s="1" t="s">
        <v>61</v>
      </c>
      <c r="E244" s="1" t="s">
        <v>233</v>
      </c>
      <c r="F244" s="1" t="s">
        <v>907</v>
      </c>
      <c r="G244" s="1" t="s">
        <v>171</v>
      </c>
      <c r="H244" s="1" t="s">
        <v>172</v>
      </c>
      <c r="I244" s="1" t="s">
        <v>44</v>
      </c>
      <c r="J244" s="1" t="s">
        <v>45</v>
      </c>
      <c r="K244" s="1">
        <v>6</v>
      </c>
      <c r="L244" s="1">
        <v>10</v>
      </c>
      <c r="M244" s="1" t="s">
        <v>99</v>
      </c>
      <c r="N244" s="1" t="s">
        <v>44</v>
      </c>
      <c r="O244" s="1" t="s">
        <v>99</v>
      </c>
      <c r="P244" s="1" t="s">
        <v>209</v>
      </c>
      <c r="Q244" s="1" t="s">
        <v>210</v>
      </c>
      <c r="R244" s="1">
        <v>2</v>
      </c>
      <c r="S244" s="1">
        <f t="shared" si="15"/>
        <v>0</v>
      </c>
      <c r="T244" s="1" t="s">
        <v>173</v>
      </c>
      <c r="U244" s="1" t="s">
        <v>174</v>
      </c>
      <c r="AA244" s="1">
        <v>1</v>
      </c>
      <c r="AB244" s="1">
        <v>1</v>
      </c>
      <c r="AC244" s="1">
        <v>0</v>
      </c>
      <c r="AD244" s="1">
        <v>0</v>
      </c>
      <c r="AE244" s="1">
        <v>1</v>
      </c>
      <c r="AF244" s="1">
        <v>0</v>
      </c>
      <c r="AG244" s="1">
        <v>1</v>
      </c>
      <c r="AH244" s="1">
        <v>1</v>
      </c>
      <c r="AI244" s="1">
        <f t="shared" si="13"/>
        <v>1</v>
      </c>
      <c r="AJ244" s="1">
        <v>0</v>
      </c>
      <c r="AK244" s="1">
        <f t="shared" si="14"/>
        <v>1</v>
      </c>
      <c r="AL244" s="1">
        <v>1</v>
      </c>
    </row>
    <row r="245" spans="1:38" x14ac:dyDescent="0.3">
      <c r="A245" s="1">
        <v>2013</v>
      </c>
      <c r="B245" s="1">
        <v>244</v>
      </c>
      <c r="C245" s="1">
        <v>1</v>
      </c>
      <c r="D245" s="1" t="s">
        <v>61</v>
      </c>
      <c r="E245" s="1" t="s">
        <v>555</v>
      </c>
      <c r="F245" s="1" t="s">
        <v>909</v>
      </c>
      <c r="G245" s="1" t="s">
        <v>131</v>
      </c>
      <c r="H245" s="1" t="s">
        <v>132</v>
      </c>
      <c r="I245" s="1" t="s">
        <v>44</v>
      </c>
      <c r="J245" s="1" t="s">
        <v>45</v>
      </c>
      <c r="K245" s="1">
        <v>14</v>
      </c>
      <c r="L245" s="1">
        <v>18</v>
      </c>
      <c r="M245" s="1" t="s">
        <v>99</v>
      </c>
      <c r="N245" s="1" t="s">
        <v>44</v>
      </c>
      <c r="O245" s="1" t="s">
        <v>99</v>
      </c>
      <c r="P245" s="1" t="s">
        <v>209</v>
      </c>
      <c r="Q245" s="1" t="s">
        <v>210</v>
      </c>
      <c r="R245" s="1">
        <v>2</v>
      </c>
      <c r="S245" s="1">
        <f t="shared" si="15"/>
        <v>0</v>
      </c>
      <c r="T245" s="1" t="s">
        <v>173</v>
      </c>
      <c r="U245" s="1" t="s">
        <v>174</v>
      </c>
      <c r="AA245" s="1">
        <v>1</v>
      </c>
      <c r="AB245" s="1">
        <v>1</v>
      </c>
      <c r="AC245" s="1">
        <v>0</v>
      </c>
      <c r="AD245" s="1">
        <v>0</v>
      </c>
      <c r="AE245" s="1">
        <v>1</v>
      </c>
      <c r="AF245" s="1">
        <v>0</v>
      </c>
      <c r="AG245" s="1">
        <v>1</v>
      </c>
      <c r="AH245" s="1">
        <v>1</v>
      </c>
      <c r="AI245" s="1">
        <f t="shared" si="13"/>
        <v>1</v>
      </c>
      <c r="AJ245" s="1">
        <v>0</v>
      </c>
      <c r="AK245" s="1">
        <f t="shared" si="14"/>
        <v>1</v>
      </c>
      <c r="AL245" s="1">
        <v>1</v>
      </c>
    </row>
    <row r="246" spans="1:38" x14ac:dyDescent="0.3">
      <c r="A246" s="1">
        <v>2013</v>
      </c>
      <c r="B246" s="1">
        <v>245</v>
      </c>
      <c r="C246" s="1">
        <v>1</v>
      </c>
      <c r="D246" s="1" t="s">
        <v>61</v>
      </c>
      <c r="E246" s="1" t="s">
        <v>466</v>
      </c>
      <c r="F246" s="1" t="s">
        <v>910</v>
      </c>
      <c r="G246" s="1" t="s">
        <v>63</v>
      </c>
      <c r="H246" s="1" t="s">
        <v>64</v>
      </c>
      <c r="I246" s="1" t="s">
        <v>34</v>
      </c>
      <c r="J246" s="1" t="s">
        <v>45</v>
      </c>
      <c r="K246" s="1">
        <v>11</v>
      </c>
      <c r="L246" s="1">
        <v>15</v>
      </c>
      <c r="M246" s="1" t="s">
        <v>167</v>
      </c>
      <c r="N246" s="1" t="s">
        <v>44</v>
      </c>
      <c r="O246" s="1" t="s">
        <v>64</v>
      </c>
      <c r="P246" s="1" t="s">
        <v>63</v>
      </c>
      <c r="Q246" s="1" t="s">
        <v>152</v>
      </c>
      <c r="R246" s="1">
        <v>5</v>
      </c>
      <c r="S246" s="1">
        <f t="shared" si="15"/>
        <v>0</v>
      </c>
      <c r="T246" s="1" t="s">
        <v>56</v>
      </c>
      <c r="U246" s="1" t="s">
        <v>174</v>
      </c>
      <c r="AA246" s="1">
        <v>1</v>
      </c>
      <c r="AB246" s="1">
        <v>1</v>
      </c>
      <c r="AC246" s="1">
        <v>0</v>
      </c>
      <c r="AD246" s="1">
        <v>0</v>
      </c>
      <c r="AE246" s="1">
        <v>1</v>
      </c>
      <c r="AF246" s="1">
        <v>0</v>
      </c>
      <c r="AG246" s="1">
        <v>1</v>
      </c>
      <c r="AH246" s="1">
        <v>1</v>
      </c>
      <c r="AI246" s="1">
        <f t="shared" si="13"/>
        <v>1</v>
      </c>
      <c r="AJ246" s="1">
        <v>0</v>
      </c>
      <c r="AK246" s="1">
        <f t="shared" si="14"/>
        <v>1</v>
      </c>
      <c r="AL246" s="1">
        <v>1</v>
      </c>
    </row>
    <row r="247" spans="1:38" x14ac:dyDescent="0.3">
      <c r="A247" s="1">
        <v>2013</v>
      </c>
      <c r="B247" s="1">
        <v>246</v>
      </c>
      <c r="C247" s="1">
        <v>1</v>
      </c>
      <c r="D247" s="1" t="s">
        <v>61</v>
      </c>
      <c r="E247" s="1" t="s">
        <v>208</v>
      </c>
      <c r="F247" s="1" t="s">
        <v>762</v>
      </c>
      <c r="G247" s="1" t="s">
        <v>98</v>
      </c>
      <c r="H247" s="1" t="s">
        <v>99</v>
      </c>
      <c r="I247" s="1" t="s">
        <v>44</v>
      </c>
      <c r="J247" s="1" t="s">
        <v>45</v>
      </c>
      <c r="K247" s="1">
        <v>1</v>
      </c>
      <c r="L247" s="1">
        <v>5</v>
      </c>
      <c r="M247" s="1" t="s">
        <v>109</v>
      </c>
      <c r="N247" s="1" t="s">
        <v>44</v>
      </c>
      <c r="O247" s="1" t="s">
        <v>99</v>
      </c>
      <c r="P247" s="1" t="s">
        <v>209</v>
      </c>
      <c r="Q247" s="1" t="s">
        <v>210</v>
      </c>
      <c r="R247" s="1">
        <v>2</v>
      </c>
      <c r="S247" s="1">
        <f t="shared" si="15"/>
        <v>0</v>
      </c>
      <c r="T247" s="1" t="s">
        <v>56</v>
      </c>
      <c r="U247" s="1" t="s">
        <v>174</v>
      </c>
      <c r="AA247" s="1">
        <v>1</v>
      </c>
      <c r="AB247" s="1">
        <v>1</v>
      </c>
      <c r="AC247" s="1">
        <v>0</v>
      </c>
      <c r="AD247" s="1">
        <v>0</v>
      </c>
      <c r="AE247" s="1">
        <v>1</v>
      </c>
      <c r="AF247" s="1">
        <v>0</v>
      </c>
      <c r="AG247" s="1">
        <v>1</v>
      </c>
      <c r="AH247" s="1">
        <v>1</v>
      </c>
      <c r="AI247" s="1">
        <f t="shared" si="13"/>
        <v>1</v>
      </c>
      <c r="AJ247" s="1">
        <v>0</v>
      </c>
      <c r="AK247" s="1">
        <f t="shared" si="14"/>
        <v>1</v>
      </c>
      <c r="AL247" s="1">
        <v>1</v>
      </c>
    </row>
    <row r="248" spans="1:38" x14ac:dyDescent="0.3">
      <c r="A248" s="1">
        <v>2013</v>
      </c>
      <c r="B248" s="1">
        <v>247</v>
      </c>
      <c r="C248" s="1">
        <v>1</v>
      </c>
      <c r="D248" s="1" t="s">
        <v>61</v>
      </c>
      <c r="E248" s="1" t="s">
        <v>223</v>
      </c>
      <c r="F248" s="1" t="s">
        <v>880</v>
      </c>
      <c r="G248" s="1" t="s">
        <v>47</v>
      </c>
      <c r="H248" s="1" t="s">
        <v>48</v>
      </c>
      <c r="I248" s="1" t="s">
        <v>34</v>
      </c>
      <c r="J248" s="1" t="s">
        <v>91</v>
      </c>
      <c r="K248" s="1">
        <v>3</v>
      </c>
      <c r="L248" s="1">
        <v>3</v>
      </c>
      <c r="M248" s="1" t="s">
        <v>184</v>
      </c>
      <c r="N248" s="1" t="s">
        <v>44</v>
      </c>
      <c r="O248" s="1" t="s">
        <v>184</v>
      </c>
      <c r="P248" s="1" t="s">
        <v>185</v>
      </c>
      <c r="Q248" s="1" t="s">
        <v>186</v>
      </c>
      <c r="R248" s="1">
        <v>174</v>
      </c>
      <c r="S248" s="1">
        <f t="shared" si="15"/>
        <v>0</v>
      </c>
      <c r="T248" s="1" t="s">
        <v>173</v>
      </c>
      <c r="U248" s="1" t="s">
        <v>174</v>
      </c>
      <c r="AA248" s="1">
        <v>1</v>
      </c>
      <c r="AB248" s="1">
        <v>1</v>
      </c>
      <c r="AC248" s="1">
        <v>0</v>
      </c>
      <c r="AD248" s="1">
        <v>1</v>
      </c>
      <c r="AE248" s="1">
        <v>0</v>
      </c>
      <c r="AF248" s="1">
        <v>0</v>
      </c>
      <c r="AG248" s="1">
        <v>1</v>
      </c>
      <c r="AH248" s="1">
        <v>0</v>
      </c>
      <c r="AI248" s="1">
        <f t="shared" si="13"/>
        <v>0</v>
      </c>
      <c r="AJ248" s="1">
        <v>1</v>
      </c>
      <c r="AK248" s="1">
        <f t="shared" si="14"/>
        <v>1</v>
      </c>
      <c r="AL248" s="1">
        <v>1</v>
      </c>
    </row>
    <row r="249" spans="1:38" x14ac:dyDescent="0.3">
      <c r="A249" s="1">
        <v>2013</v>
      </c>
      <c r="B249" s="1">
        <v>248</v>
      </c>
      <c r="C249" s="1">
        <v>1</v>
      </c>
      <c r="D249" s="1" t="s">
        <v>61</v>
      </c>
      <c r="E249" s="1" t="s">
        <v>261</v>
      </c>
      <c r="F249" s="1" t="s">
        <v>740</v>
      </c>
      <c r="G249" s="1" t="s">
        <v>89</v>
      </c>
      <c r="H249" s="1" t="s">
        <v>90</v>
      </c>
      <c r="I249" s="1" t="s">
        <v>44</v>
      </c>
      <c r="J249" s="1" t="s">
        <v>45</v>
      </c>
      <c r="K249" s="1">
        <v>2</v>
      </c>
      <c r="L249" s="1">
        <v>6</v>
      </c>
      <c r="M249" s="1" t="s">
        <v>193</v>
      </c>
      <c r="N249" s="1" t="s">
        <v>44</v>
      </c>
      <c r="O249" s="1" t="s">
        <v>90</v>
      </c>
      <c r="P249" s="1" t="s">
        <v>89</v>
      </c>
      <c r="Q249" s="1" t="s">
        <v>232</v>
      </c>
      <c r="R249" s="1">
        <v>192</v>
      </c>
      <c r="S249" s="1">
        <f t="shared" si="15"/>
        <v>0</v>
      </c>
      <c r="T249" s="1" t="s">
        <v>56</v>
      </c>
      <c r="U249" s="1" t="s">
        <v>174</v>
      </c>
      <c r="AA249" s="1">
        <v>1</v>
      </c>
      <c r="AB249" s="1">
        <v>1</v>
      </c>
      <c r="AC249" s="1">
        <v>0</v>
      </c>
      <c r="AD249" s="1">
        <v>0</v>
      </c>
      <c r="AE249" s="1">
        <v>1</v>
      </c>
      <c r="AF249" s="1">
        <v>0</v>
      </c>
      <c r="AG249" s="1">
        <v>1</v>
      </c>
      <c r="AH249" s="1">
        <v>1</v>
      </c>
      <c r="AI249" s="1">
        <f t="shared" si="13"/>
        <v>1</v>
      </c>
      <c r="AJ249" s="1">
        <v>0</v>
      </c>
      <c r="AK249" s="1">
        <f t="shared" si="14"/>
        <v>1</v>
      </c>
      <c r="AL249" s="1">
        <v>1</v>
      </c>
    </row>
    <row r="250" spans="1:38" x14ac:dyDescent="0.3">
      <c r="A250" s="1">
        <v>2013</v>
      </c>
      <c r="B250" s="1">
        <v>249</v>
      </c>
      <c r="C250" s="1">
        <v>1</v>
      </c>
      <c r="D250" s="1" t="s">
        <v>61</v>
      </c>
      <c r="E250" s="1" t="s">
        <v>181</v>
      </c>
      <c r="F250" s="1" t="s">
        <v>911</v>
      </c>
      <c r="G250" s="1" t="s">
        <v>53</v>
      </c>
      <c r="H250" s="1" t="s">
        <v>54</v>
      </c>
      <c r="I250" s="1" t="s">
        <v>34</v>
      </c>
      <c r="J250" s="1" t="s">
        <v>35</v>
      </c>
      <c r="K250" s="1">
        <v>1</v>
      </c>
      <c r="L250" s="1">
        <v>22</v>
      </c>
      <c r="M250" s="1" t="s">
        <v>43</v>
      </c>
      <c r="N250" s="1" t="s">
        <v>44</v>
      </c>
      <c r="O250" s="1" t="s">
        <v>54</v>
      </c>
      <c r="P250" s="1" t="s">
        <v>53</v>
      </c>
      <c r="Q250" s="1" t="s">
        <v>55</v>
      </c>
      <c r="R250" s="1">
        <v>216</v>
      </c>
      <c r="S250" s="1">
        <f t="shared" si="15"/>
        <v>1</v>
      </c>
      <c r="T250" s="1" t="s">
        <v>56</v>
      </c>
      <c r="U250" s="1" t="s">
        <v>174</v>
      </c>
      <c r="AA250" s="1">
        <v>1</v>
      </c>
      <c r="AB250" s="1">
        <v>1</v>
      </c>
      <c r="AC250" s="1">
        <v>0</v>
      </c>
      <c r="AD250" s="1">
        <v>0</v>
      </c>
      <c r="AE250" s="1">
        <v>0</v>
      </c>
      <c r="AF250" s="1">
        <v>1</v>
      </c>
      <c r="AG250" s="1">
        <v>1</v>
      </c>
      <c r="AH250" s="1">
        <v>0</v>
      </c>
      <c r="AI250" s="1">
        <f t="shared" si="13"/>
        <v>1</v>
      </c>
      <c r="AJ250" s="1">
        <v>0</v>
      </c>
      <c r="AK250" s="1">
        <f t="shared" si="14"/>
        <v>1</v>
      </c>
      <c r="AL250" s="1">
        <v>1</v>
      </c>
    </row>
    <row r="251" spans="1:38" x14ac:dyDescent="0.3">
      <c r="A251" s="1">
        <v>2013</v>
      </c>
      <c r="B251" s="1">
        <v>250</v>
      </c>
      <c r="C251" s="1">
        <v>1</v>
      </c>
      <c r="D251" s="1" t="s">
        <v>61</v>
      </c>
      <c r="E251" s="1" t="s">
        <v>426</v>
      </c>
      <c r="F251" s="1" t="s">
        <v>870</v>
      </c>
      <c r="G251" s="1" t="s">
        <v>89</v>
      </c>
      <c r="H251" s="1" t="s">
        <v>90</v>
      </c>
      <c r="I251" s="1" t="s">
        <v>44</v>
      </c>
      <c r="J251" s="1" t="s">
        <v>45</v>
      </c>
      <c r="K251" s="1">
        <v>9</v>
      </c>
      <c r="L251" s="1">
        <v>13</v>
      </c>
      <c r="M251" s="1" t="s">
        <v>220</v>
      </c>
      <c r="N251" s="1" t="s">
        <v>34</v>
      </c>
      <c r="O251" s="1" t="s">
        <v>90</v>
      </c>
      <c r="P251" s="1" t="s">
        <v>89</v>
      </c>
      <c r="Q251" s="1" t="s">
        <v>232</v>
      </c>
      <c r="R251" s="1">
        <v>192</v>
      </c>
      <c r="S251" s="1">
        <f t="shared" si="15"/>
        <v>0</v>
      </c>
      <c r="T251" s="1" t="s">
        <v>56</v>
      </c>
      <c r="U251" s="1" t="s">
        <v>174</v>
      </c>
      <c r="AA251" s="1">
        <v>1</v>
      </c>
      <c r="AB251" s="1">
        <v>1</v>
      </c>
      <c r="AC251" s="1">
        <v>0</v>
      </c>
      <c r="AD251" s="1">
        <v>0</v>
      </c>
      <c r="AE251" s="1">
        <v>1</v>
      </c>
      <c r="AF251" s="1">
        <v>0</v>
      </c>
      <c r="AG251" s="1">
        <v>1</v>
      </c>
      <c r="AH251" s="1">
        <v>1</v>
      </c>
      <c r="AI251" s="1">
        <f t="shared" si="13"/>
        <v>1</v>
      </c>
      <c r="AJ251" s="1">
        <v>0</v>
      </c>
      <c r="AK251" s="1">
        <f t="shared" si="14"/>
        <v>1</v>
      </c>
      <c r="AL251" s="1">
        <v>1</v>
      </c>
    </row>
    <row r="252" spans="1:38" x14ac:dyDescent="0.3">
      <c r="A252" s="1">
        <v>2013</v>
      </c>
      <c r="B252" s="1">
        <v>251</v>
      </c>
      <c r="C252" s="1">
        <v>1</v>
      </c>
      <c r="D252" s="1" t="s">
        <v>61</v>
      </c>
      <c r="E252" s="1" t="s">
        <v>427</v>
      </c>
      <c r="F252" s="1" t="s">
        <v>912</v>
      </c>
      <c r="G252" s="1" t="s">
        <v>166</v>
      </c>
      <c r="H252" s="1" t="s">
        <v>167</v>
      </c>
      <c r="I252" s="1" t="s">
        <v>44</v>
      </c>
      <c r="J252" s="1" t="s">
        <v>45</v>
      </c>
      <c r="K252" s="1">
        <v>9</v>
      </c>
      <c r="L252" s="1">
        <v>13</v>
      </c>
      <c r="M252" s="1" t="s">
        <v>184</v>
      </c>
      <c r="N252" s="1" t="s">
        <v>44</v>
      </c>
      <c r="O252" s="1" t="s">
        <v>184</v>
      </c>
      <c r="P252" s="1" t="s">
        <v>185</v>
      </c>
      <c r="Q252" s="1" t="s">
        <v>186</v>
      </c>
      <c r="R252" s="1">
        <v>174</v>
      </c>
      <c r="S252" s="1">
        <f t="shared" si="15"/>
        <v>0</v>
      </c>
      <c r="T252" s="1" t="s">
        <v>173</v>
      </c>
      <c r="U252" s="1" t="s">
        <v>174</v>
      </c>
      <c r="AA252" s="1">
        <v>1</v>
      </c>
      <c r="AB252" s="1">
        <v>1</v>
      </c>
      <c r="AC252" s="1">
        <v>0</v>
      </c>
      <c r="AD252" s="1">
        <v>0</v>
      </c>
      <c r="AE252" s="1">
        <v>1</v>
      </c>
      <c r="AF252" s="1">
        <v>0</v>
      </c>
      <c r="AG252" s="1">
        <v>1</v>
      </c>
      <c r="AH252" s="1">
        <v>1</v>
      </c>
      <c r="AI252" s="1">
        <f t="shared" si="13"/>
        <v>1</v>
      </c>
      <c r="AJ252" s="1">
        <v>0</v>
      </c>
      <c r="AK252" s="1">
        <f t="shared" si="14"/>
        <v>1</v>
      </c>
      <c r="AL252" s="1">
        <v>1</v>
      </c>
    </row>
    <row r="253" spans="1:38" x14ac:dyDescent="0.3">
      <c r="A253" s="1">
        <v>2013</v>
      </c>
      <c r="B253" s="1">
        <v>252</v>
      </c>
      <c r="C253" s="1">
        <v>1</v>
      </c>
      <c r="D253" s="1" t="s">
        <v>61</v>
      </c>
      <c r="E253" s="1" t="s">
        <v>535</v>
      </c>
      <c r="F253" s="1" t="s">
        <v>728</v>
      </c>
      <c r="G253" s="1" t="s">
        <v>102</v>
      </c>
      <c r="H253" s="1" t="s">
        <v>103</v>
      </c>
      <c r="I253" s="1" t="s">
        <v>34</v>
      </c>
      <c r="J253" s="1" t="s">
        <v>45</v>
      </c>
      <c r="K253" s="1">
        <v>13</v>
      </c>
      <c r="L253" s="1">
        <v>17</v>
      </c>
      <c r="M253" s="1" t="s">
        <v>212</v>
      </c>
      <c r="N253" s="1" t="s">
        <v>44</v>
      </c>
      <c r="O253" s="1" t="s">
        <v>212</v>
      </c>
      <c r="P253" s="1" t="s">
        <v>248</v>
      </c>
      <c r="Q253" s="1" t="s">
        <v>301</v>
      </c>
      <c r="R253" s="1">
        <v>8</v>
      </c>
      <c r="S253" s="1">
        <f t="shared" si="15"/>
        <v>0</v>
      </c>
      <c r="T253" s="1" t="s">
        <v>173</v>
      </c>
      <c r="U253" s="1" t="s">
        <v>174</v>
      </c>
      <c r="AA253" s="1">
        <v>1</v>
      </c>
      <c r="AB253" s="1">
        <v>1</v>
      </c>
      <c r="AC253" s="1">
        <v>0</v>
      </c>
      <c r="AD253" s="1">
        <v>0</v>
      </c>
      <c r="AE253" s="1">
        <v>1</v>
      </c>
      <c r="AF253" s="1">
        <v>0</v>
      </c>
      <c r="AG253" s="1">
        <v>1</v>
      </c>
      <c r="AH253" s="1">
        <v>1</v>
      </c>
      <c r="AI253" s="1">
        <f t="shared" si="13"/>
        <v>1</v>
      </c>
      <c r="AJ253" s="1">
        <v>0</v>
      </c>
      <c r="AK253" s="1">
        <f t="shared" si="14"/>
        <v>1</v>
      </c>
      <c r="AL253" s="1">
        <v>1</v>
      </c>
    </row>
    <row r="254" spans="1:38" x14ac:dyDescent="0.3">
      <c r="A254" s="1">
        <v>2013</v>
      </c>
      <c r="B254" s="1">
        <v>253</v>
      </c>
      <c r="C254" s="1">
        <v>1</v>
      </c>
      <c r="D254" s="1" t="s">
        <v>61</v>
      </c>
      <c r="E254" s="1" t="s">
        <v>292</v>
      </c>
      <c r="F254" s="1" t="s">
        <v>913</v>
      </c>
      <c r="G254" s="1" t="s">
        <v>250</v>
      </c>
      <c r="H254" s="1" t="s">
        <v>251</v>
      </c>
      <c r="I254" s="1" t="s">
        <v>34</v>
      </c>
      <c r="J254" s="1" t="s">
        <v>45</v>
      </c>
      <c r="K254" s="1">
        <v>3</v>
      </c>
      <c r="L254" s="1">
        <v>7</v>
      </c>
      <c r="M254" s="1" t="s">
        <v>64</v>
      </c>
      <c r="N254" s="1" t="s">
        <v>34</v>
      </c>
      <c r="O254" s="1" t="s">
        <v>64</v>
      </c>
      <c r="P254" s="1" t="s">
        <v>63</v>
      </c>
      <c r="Q254" s="1" t="s">
        <v>152</v>
      </c>
      <c r="R254" s="1">
        <v>5</v>
      </c>
      <c r="S254" s="1">
        <f t="shared" si="15"/>
        <v>0</v>
      </c>
      <c r="T254" s="1" t="s">
        <v>173</v>
      </c>
      <c r="U254" s="1" t="s">
        <v>174</v>
      </c>
      <c r="AA254" s="1">
        <v>1</v>
      </c>
      <c r="AB254" s="1">
        <v>1</v>
      </c>
      <c r="AC254" s="1">
        <v>0</v>
      </c>
      <c r="AD254" s="1">
        <v>0</v>
      </c>
      <c r="AE254" s="1">
        <v>1</v>
      </c>
      <c r="AF254" s="1">
        <v>0</v>
      </c>
      <c r="AG254" s="1">
        <v>1</v>
      </c>
      <c r="AH254" s="1">
        <v>1</v>
      </c>
      <c r="AI254" s="1">
        <f t="shared" si="13"/>
        <v>1</v>
      </c>
      <c r="AJ254" s="1">
        <v>0</v>
      </c>
      <c r="AK254" s="1">
        <f t="shared" si="14"/>
        <v>1</v>
      </c>
      <c r="AL254" s="1">
        <v>1</v>
      </c>
    </row>
    <row r="255" spans="1:38" x14ac:dyDescent="0.3">
      <c r="A255" s="1">
        <v>2013</v>
      </c>
      <c r="B255" s="1">
        <v>254</v>
      </c>
      <c r="C255" s="1">
        <v>1</v>
      </c>
      <c r="D255" s="1" t="s">
        <v>61</v>
      </c>
      <c r="E255" s="1" t="s">
        <v>537</v>
      </c>
      <c r="F255" s="1" t="s">
        <v>711</v>
      </c>
      <c r="G255" s="1" t="s">
        <v>154</v>
      </c>
      <c r="H255" s="1" t="s">
        <v>155</v>
      </c>
      <c r="I255" s="1" t="s">
        <v>34</v>
      </c>
      <c r="J255" s="1" t="s">
        <v>45</v>
      </c>
      <c r="K255" s="1">
        <v>13</v>
      </c>
      <c r="L255" s="1">
        <v>17</v>
      </c>
      <c r="M255" s="1" t="s">
        <v>68</v>
      </c>
      <c r="N255" s="1" t="s">
        <v>34</v>
      </c>
      <c r="O255" s="1" t="s">
        <v>155</v>
      </c>
      <c r="P255" s="1" t="s">
        <v>154</v>
      </c>
      <c r="Q255" s="1" t="s">
        <v>156</v>
      </c>
      <c r="R255" s="1">
        <v>3</v>
      </c>
      <c r="S255" s="1">
        <f t="shared" si="15"/>
        <v>0</v>
      </c>
      <c r="T255" s="1" t="s">
        <v>56</v>
      </c>
      <c r="U255" s="1" t="s">
        <v>174</v>
      </c>
      <c r="AA255" s="1">
        <v>1</v>
      </c>
      <c r="AB255" s="1">
        <v>1</v>
      </c>
      <c r="AC255" s="1">
        <v>0</v>
      </c>
      <c r="AD255" s="1">
        <v>0</v>
      </c>
      <c r="AE255" s="1">
        <v>1</v>
      </c>
      <c r="AF255" s="1">
        <v>0</v>
      </c>
      <c r="AG255" s="1">
        <v>1</v>
      </c>
      <c r="AH255" s="1">
        <v>1</v>
      </c>
      <c r="AI255" s="1">
        <f t="shared" si="13"/>
        <v>1</v>
      </c>
      <c r="AJ255" s="1">
        <v>0</v>
      </c>
      <c r="AK255" s="1">
        <f t="shared" si="14"/>
        <v>1</v>
      </c>
      <c r="AL255" s="1">
        <v>1</v>
      </c>
    </row>
    <row r="256" spans="1:38" x14ac:dyDescent="0.3">
      <c r="A256" s="1">
        <v>2013</v>
      </c>
      <c r="B256" s="1">
        <v>255</v>
      </c>
      <c r="C256" s="1">
        <v>1</v>
      </c>
      <c r="D256" s="1" t="s">
        <v>61</v>
      </c>
      <c r="E256" s="1" t="s">
        <v>335</v>
      </c>
      <c r="F256" s="1" t="s">
        <v>771</v>
      </c>
      <c r="G256" s="1" t="s">
        <v>137</v>
      </c>
      <c r="H256" s="1" t="s">
        <v>138</v>
      </c>
      <c r="I256" s="1" t="s">
        <v>44</v>
      </c>
      <c r="J256" s="1" t="s">
        <v>45</v>
      </c>
      <c r="K256" s="1">
        <v>5</v>
      </c>
      <c r="L256" s="1">
        <v>9</v>
      </c>
      <c r="M256" s="1" t="s">
        <v>132</v>
      </c>
      <c r="N256" s="1" t="s">
        <v>44</v>
      </c>
      <c r="O256" s="1" t="s">
        <v>132</v>
      </c>
      <c r="P256" s="1" t="s">
        <v>131</v>
      </c>
      <c r="Q256" s="1" t="s">
        <v>133</v>
      </c>
      <c r="R256" s="1">
        <v>0</v>
      </c>
      <c r="S256" s="1">
        <f t="shared" si="15"/>
        <v>0</v>
      </c>
      <c r="T256" s="1" t="s">
        <v>173</v>
      </c>
      <c r="U256" s="1" t="s">
        <v>174</v>
      </c>
      <c r="AA256" s="1">
        <v>1</v>
      </c>
      <c r="AB256" s="1">
        <v>1</v>
      </c>
      <c r="AC256" s="1">
        <v>0</v>
      </c>
      <c r="AD256" s="1">
        <v>0</v>
      </c>
      <c r="AE256" s="1">
        <v>1</v>
      </c>
      <c r="AF256" s="1">
        <v>0</v>
      </c>
      <c r="AG256" s="1">
        <v>1</v>
      </c>
      <c r="AH256" s="1">
        <v>1</v>
      </c>
      <c r="AI256" s="1">
        <f t="shared" si="13"/>
        <v>1</v>
      </c>
      <c r="AJ256" s="1">
        <v>0</v>
      </c>
      <c r="AK256" s="1">
        <f t="shared" si="14"/>
        <v>1</v>
      </c>
      <c r="AL256" s="1">
        <v>1</v>
      </c>
    </row>
    <row r="257" spans="1:38" x14ac:dyDescent="0.3">
      <c r="A257" s="1">
        <v>2013</v>
      </c>
      <c r="B257" s="1">
        <v>256</v>
      </c>
      <c r="C257" s="1">
        <v>1</v>
      </c>
      <c r="D257" s="1" t="s">
        <v>30</v>
      </c>
      <c r="E257" s="1" t="s">
        <v>322</v>
      </c>
      <c r="F257" s="1" t="s">
        <v>772</v>
      </c>
      <c r="G257" s="1" t="s">
        <v>115</v>
      </c>
      <c r="H257" s="1" t="s">
        <v>116</v>
      </c>
      <c r="I257" s="1" t="s">
        <v>34</v>
      </c>
      <c r="J257" s="1" t="s">
        <v>45</v>
      </c>
      <c r="K257" s="1">
        <v>4</v>
      </c>
      <c r="L257" s="1">
        <v>8</v>
      </c>
      <c r="M257" s="1" t="s">
        <v>220</v>
      </c>
      <c r="N257" s="1" t="s">
        <v>34</v>
      </c>
      <c r="O257" s="1" t="s">
        <v>116</v>
      </c>
      <c r="P257" s="1" t="s">
        <v>115</v>
      </c>
      <c r="Q257" s="1" t="s">
        <v>118</v>
      </c>
      <c r="R257" s="1">
        <v>184</v>
      </c>
      <c r="S257" s="1">
        <f t="shared" si="15"/>
        <v>0</v>
      </c>
      <c r="T257" s="1" t="s">
        <v>56</v>
      </c>
      <c r="U257" s="1" t="s">
        <v>174</v>
      </c>
      <c r="AA257" s="1">
        <v>1</v>
      </c>
      <c r="AB257" s="1">
        <v>1</v>
      </c>
      <c r="AC257" s="1">
        <v>0</v>
      </c>
      <c r="AD257" s="1">
        <v>0</v>
      </c>
      <c r="AE257" s="1">
        <v>1</v>
      </c>
      <c r="AF257" s="1">
        <v>0</v>
      </c>
      <c r="AG257" s="1">
        <v>1</v>
      </c>
      <c r="AH257" s="1">
        <v>1</v>
      </c>
      <c r="AI257" s="1">
        <f t="shared" si="13"/>
        <v>1</v>
      </c>
      <c r="AJ257" s="1">
        <v>0</v>
      </c>
      <c r="AK257" s="1">
        <f t="shared" si="14"/>
        <v>1</v>
      </c>
      <c r="AL257" s="1">
        <v>1</v>
      </c>
    </row>
    <row r="258" spans="1:38" x14ac:dyDescent="0.3">
      <c r="A258" s="1">
        <v>2013</v>
      </c>
      <c r="B258" s="1">
        <v>257</v>
      </c>
      <c r="C258" s="1">
        <v>1</v>
      </c>
      <c r="D258" s="1" t="s">
        <v>61</v>
      </c>
      <c r="E258" s="1" t="s">
        <v>407</v>
      </c>
      <c r="F258" s="1" t="s">
        <v>914</v>
      </c>
      <c r="G258" s="1" t="s">
        <v>47</v>
      </c>
      <c r="H258" s="1" t="s">
        <v>48</v>
      </c>
      <c r="I258" s="1" t="s">
        <v>34</v>
      </c>
      <c r="J258" s="1" t="s">
        <v>45</v>
      </c>
      <c r="K258" s="1">
        <v>8</v>
      </c>
      <c r="L258" s="1">
        <v>12</v>
      </c>
      <c r="M258" s="1" t="s">
        <v>99</v>
      </c>
      <c r="N258" s="1" t="s">
        <v>44</v>
      </c>
      <c r="O258" s="1" t="s">
        <v>48</v>
      </c>
      <c r="P258" s="1" t="s">
        <v>47</v>
      </c>
      <c r="Q258" s="1" t="s">
        <v>120</v>
      </c>
      <c r="R258" s="1">
        <v>153</v>
      </c>
      <c r="S258" s="1">
        <f t="shared" si="15"/>
        <v>0</v>
      </c>
      <c r="T258" s="1" t="s">
        <v>56</v>
      </c>
      <c r="U258" s="1" t="s">
        <v>174</v>
      </c>
      <c r="AA258" s="1">
        <v>1</v>
      </c>
      <c r="AB258" s="1">
        <v>1</v>
      </c>
      <c r="AC258" s="1">
        <v>0</v>
      </c>
      <c r="AD258" s="1">
        <v>0</v>
      </c>
      <c r="AE258" s="1">
        <v>1</v>
      </c>
      <c r="AF258" s="1">
        <v>0</v>
      </c>
      <c r="AG258" s="1">
        <v>1</v>
      </c>
      <c r="AH258" s="1">
        <v>1</v>
      </c>
      <c r="AI258" s="1">
        <f t="shared" ref="AI258:AI321" si="16">SUM(AH258,AF258)</f>
        <v>1</v>
      </c>
      <c r="AJ258" s="1">
        <v>0</v>
      </c>
      <c r="AK258" s="1">
        <f t="shared" ref="AK258:AK321" si="17">SUM(AI258:AJ258)</f>
        <v>1</v>
      </c>
      <c r="AL258" s="1">
        <v>1</v>
      </c>
    </row>
    <row r="259" spans="1:38" x14ac:dyDescent="0.3">
      <c r="A259" s="1">
        <v>2013</v>
      </c>
      <c r="B259" s="1">
        <v>258</v>
      </c>
      <c r="C259" s="1">
        <v>1</v>
      </c>
      <c r="D259" s="1" t="s">
        <v>61</v>
      </c>
      <c r="E259" s="1" t="s">
        <v>593</v>
      </c>
      <c r="F259" s="1" t="s">
        <v>806</v>
      </c>
      <c r="G259" s="1" t="s">
        <v>81</v>
      </c>
      <c r="H259" s="1" t="s">
        <v>82</v>
      </c>
      <c r="I259" s="1" t="s">
        <v>44</v>
      </c>
      <c r="J259" s="1" t="s">
        <v>45</v>
      </c>
      <c r="K259" s="1">
        <v>16</v>
      </c>
      <c r="L259" s="1">
        <v>20</v>
      </c>
      <c r="M259" s="1" t="s">
        <v>33</v>
      </c>
      <c r="N259" s="1" t="s">
        <v>34</v>
      </c>
      <c r="O259" s="1" t="s">
        <v>33</v>
      </c>
      <c r="P259" s="1" t="s">
        <v>32</v>
      </c>
      <c r="Q259" s="1" t="s">
        <v>201</v>
      </c>
      <c r="R259" s="1">
        <v>3</v>
      </c>
      <c r="S259" s="1">
        <f t="shared" si="15"/>
        <v>0</v>
      </c>
      <c r="T259" s="1" t="s">
        <v>173</v>
      </c>
      <c r="U259" s="1" t="s">
        <v>174</v>
      </c>
      <c r="AA259" s="1">
        <v>1</v>
      </c>
      <c r="AB259" s="1">
        <v>1</v>
      </c>
      <c r="AC259" s="1">
        <v>0</v>
      </c>
      <c r="AD259" s="1">
        <v>0</v>
      </c>
      <c r="AE259" s="1">
        <v>1</v>
      </c>
      <c r="AF259" s="1">
        <v>0</v>
      </c>
      <c r="AG259" s="1">
        <v>1</v>
      </c>
      <c r="AH259" s="1">
        <v>1</v>
      </c>
      <c r="AI259" s="1">
        <f t="shared" si="16"/>
        <v>1</v>
      </c>
      <c r="AJ259" s="1">
        <v>0</v>
      </c>
      <c r="AK259" s="1">
        <f t="shared" si="17"/>
        <v>1</v>
      </c>
      <c r="AL259" s="1">
        <v>1</v>
      </c>
    </row>
    <row r="260" spans="1:38" x14ac:dyDescent="0.3">
      <c r="A260" s="1">
        <v>2013</v>
      </c>
      <c r="B260" s="1">
        <v>259</v>
      </c>
      <c r="C260" s="1">
        <v>1</v>
      </c>
      <c r="D260" s="1" t="s">
        <v>61</v>
      </c>
      <c r="E260" s="1" t="s">
        <v>559</v>
      </c>
      <c r="F260" s="1" t="s">
        <v>915</v>
      </c>
      <c r="G260" s="1" t="s">
        <v>127</v>
      </c>
      <c r="H260" s="1" t="s">
        <v>128</v>
      </c>
      <c r="I260" s="1" t="s">
        <v>44</v>
      </c>
      <c r="J260" s="1" t="s">
        <v>45</v>
      </c>
      <c r="K260" s="1">
        <v>14</v>
      </c>
      <c r="L260" s="1">
        <v>18</v>
      </c>
      <c r="M260" s="1" t="s">
        <v>82</v>
      </c>
      <c r="N260" s="1" t="s">
        <v>44</v>
      </c>
      <c r="O260" s="1" t="s">
        <v>82</v>
      </c>
      <c r="P260" s="1" t="s">
        <v>84</v>
      </c>
      <c r="Q260" s="1" t="s">
        <v>85</v>
      </c>
      <c r="R260" s="1">
        <v>78</v>
      </c>
      <c r="S260" s="1">
        <f t="shared" si="15"/>
        <v>0</v>
      </c>
      <c r="T260" s="1" t="s">
        <v>173</v>
      </c>
      <c r="U260" s="1" t="s">
        <v>174</v>
      </c>
      <c r="AA260" s="1">
        <v>1</v>
      </c>
      <c r="AB260" s="1">
        <v>1</v>
      </c>
      <c r="AC260" s="1">
        <v>0</v>
      </c>
      <c r="AD260" s="1">
        <v>0</v>
      </c>
      <c r="AE260" s="1">
        <v>1</v>
      </c>
      <c r="AF260" s="1">
        <v>0</v>
      </c>
      <c r="AG260" s="1">
        <v>1</v>
      </c>
      <c r="AH260" s="1">
        <v>1</v>
      </c>
      <c r="AI260" s="1">
        <f t="shared" si="16"/>
        <v>1</v>
      </c>
      <c r="AJ260" s="1">
        <v>0</v>
      </c>
      <c r="AK260" s="1">
        <f t="shared" si="17"/>
        <v>1</v>
      </c>
      <c r="AL260" s="1">
        <v>1</v>
      </c>
    </row>
    <row r="261" spans="1:38" x14ac:dyDescent="0.3">
      <c r="A261" s="1">
        <v>2013</v>
      </c>
      <c r="B261" s="1">
        <v>260</v>
      </c>
      <c r="C261" s="1">
        <v>1</v>
      </c>
      <c r="D261" s="1" t="s">
        <v>61</v>
      </c>
      <c r="E261" s="1" t="s">
        <v>187</v>
      </c>
      <c r="F261" s="1" t="s">
        <v>689</v>
      </c>
      <c r="G261" s="1" t="s">
        <v>53</v>
      </c>
      <c r="H261" s="1" t="s">
        <v>54</v>
      </c>
      <c r="I261" s="1" t="s">
        <v>34</v>
      </c>
      <c r="J261" s="1" t="s">
        <v>35</v>
      </c>
      <c r="K261" s="1">
        <v>1</v>
      </c>
      <c r="L261" s="1">
        <v>22</v>
      </c>
      <c r="M261" s="1" t="s">
        <v>43</v>
      </c>
      <c r="N261" s="1" t="s">
        <v>44</v>
      </c>
      <c r="O261" s="1" t="s">
        <v>188</v>
      </c>
      <c r="P261" s="1" t="s">
        <v>53</v>
      </c>
      <c r="Q261" s="1" t="s">
        <v>55</v>
      </c>
      <c r="R261" s="1">
        <v>216</v>
      </c>
      <c r="S261" s="1">
        <f t="shared" si="15"/>
        <v>1</v>
      </c>
      <c r="T261" s="1" t="s">
        <v>56</v>
      </c>
      <c r="U261" s="1" t="s">
        <v>174</v>
      </c>
      <c r="AA261" s="1">
        <v>1</v>
      </c>
      <c r="AB261" s="1">
        <v>1</v>
      </c>
      <c r="AC261" s="1">
        <v>0</v>
      </c>
      <c r="AD261" s="1">
        <v>0</v>
      </c>
      <c r="AE261" s="1">
        <v>0</v>
      </c>
      <c r="AF261" s="1">
        <v>1</v>
      </c>
      <c r="AG261" s="1">
        <v>1</v>
      </c>
      <c r="AH261" s="1">
        <v>0</v>
      </c>
      <c r="AI261" s="1">
        <f t="shared" si="16"/>
        <v>1</v>
      </c>
      <c r="AJ261" s="1">
        <v>0</v>
      </c>
      <c r="AK261" s="1">
        <f t="shared" si="17"/>
        <v>1</v>
      </c>
      <c r="AL261" s="1">
        <v>1</v>
      </c>
    </row>
    <row r="262" spans="1:38" x14ac:dyDescent="0.3">
      <c r="A262" s="1">
        <v>2013</v>
      </c>
      <c r="B262" s="1">
        <v>261</v>
      </c>
      <c r="C262" s="1">
        <v>1</v>
      </c>
      <c r="D262" s="1" t="s">
        <v>61</v>
      </c>
      <c r="E262" s="1" t="s">
        <v>275</v>
      </c>
      <c r="F262" s="1" t="s">
        <v>729</v>
      </c>
      <c r="G262" s="1" t="s">
        <v>204</v>
      </c>
      <c r="H262" s="1" t="s">
        <v>193</v>
      </c>
      <c r="I262" s="1" t="s">
        <v>44</v>
      </c>
      <c r="J262" s="1" t="s">
        <v>45</v>
      </c>
      <c r="K262" s="1">
        <v>2</v>
      </c>
      <c r="L262" s="1">
        <v>6</v>
      </c>
      <c r="M262" s="1" t="s">
        <v>90</v>
      </c>
      <c r="N262" s="1" t="s">
        <v>44</v>
      </c>
      <c r="O262" s="1" t="s">
        <v>90</v>
      </c>
      <c r="P262" s="1" t="s">
        <v>89</v>
      </c>
      <c r="Q262" s="1" t="s">
        <v>232</v>
      </c>
      <c r="R262" s="1">
        <v>192</v>
      </c>
      <c r="S262" s="1">
        <f t="shared" si="15"/>
        <v>0</v>
      </c>
      <c r="T262" s="1" t="s">
        <v>173</v>
      </c>
      <c r="U262" s="1" t="s">
        <v>174</v>
      </c>
      <c r="AA262" s="1">
        <v>1</v>
      </c>
      <c r="AB262" s="1">
        <v>1</v>
      </c>
      <c r="AC262" s="1">
        <v>0</v>
      </c>
      <c r="AD262" s="1">
        <v>0</v>
      </c>
      <c r="AE262" s="1">
        <v>1</v>
      </c>
      <c r="AF262" s="1">
        <v>0</v>
      </c>
      <c r="AG262" s="1">
        <v>1</v>
      </c>
      <c r="AH262" s="1">
        <v>1</v>
      </c>
      <c r="AI262" s="1">
        <f t="shared" si="16"/>
        <v>1</v>
      </c>
      <c r="AJ262" s="1">
        <v>0</v>
      </c>
      <c r="AK262" s="1">
        <f t="shared" si="17"/>
        <v>1</v>
      </c>
      <c r="AL262" s="1">
        <v>1</v>
      </c>
    </row>
    <row r="263" spans="1:38" x14ac:dyDescent="0.3">
      <c r="A263" s="1">
        <v>2013</v>
      </c>
      <c r="B263" s="1">
        <v>262</v>
      </c>
      <c r="C263" s="1">
        <v>1</v>
      </c>
      <c r="D263" s="1" t="s">
        <v>61</v>
      </c>
      <c r="E263" s="1" t="s">
        <v>107</v>
      </c>
      <c r="F263" s="1" t="s">
        <v>916</v>
      </c>
      <c r="G263" s="1" t="s">
        <v>122</v>
      </c>
      <c r="H263" s="1" t="s">
        <v>83</v>
      </c>
      <c r="I263" s="1" t="s">
        <v>34</v>
      </c>
      <c r="J263" s="1" t="s">
        <v>45</v>
      </c>
      <c r="K263" s="1">
        <v>14</v>
      </c>
      <c r="L263" s="1">
        <v>18</v>
      </c>
      <c r="M263" s="1" t="s">
        <v>172</v>
      </c>
      <c r="N263" s="1" t="s">
        <v>44</v>
      </c>
      <c r="O263" s="1" t="s">
        <v>172</v>
      </c>
      <c r="P263" s="1" t="s">
        <v>171</v>
      </c>
      <c r="Q263" s="1" t="s">
        <v>199</v>
      </c>
      <c r="R263" s="1">
        <v>221</v>
      </c>
      <c r="S263" s="1">
        <f t="shared" si="15"/>
        <v>1</v>
      </c>
      <c r="T263" s="1" t="s">
        <v>173</v>
      </c>
      <c r="U263" s="1" t="s">
        <v>174</v>
      </c>
      <c r="AA263" s="1">
        <v>1</v>
      </c>
      <c r="AB263" s="1">
        <v>1</v>
      </c>
      <c r="AC263" s="1">
        <v>0</v>
      </c>
      <c r="AD263" s="1">
        <v>0</v>
      </c>
      <c r="AE263" s="1">
        <v>1</v>
      </c>
      <c r="AF263" s="1">
        <v>0</v>
      </c>
      <c r="AG263" s="1">
        <v>1</v>
      </c>
      <c r="AH263" s="1">
        <v>1</v>
      </c>
      <c r="AI263" s="1">
        <f t="shared" si="16"/>
        <v>1</v>
      </c>
      <c r="AJ263" s="1">
        <v>0</v>
      </c>
      <c r="AK263" s="1">
        <f t="shared" si="17"/>
        <v>1</v>
      </c>
      <c r="AL263" s="1">
        <v>1</v>
      </c>
    </row>
    <row r="264" spans="1:38" x14ac:dyDescent="0.3">
      <c r="A264" s="1">
        <v>2013</v>
      </c>
      <c r="B264" s="1">
        <v>263</v>
      </c>
      <c r="C264" s="1">
        <v>1</v>
      </c>
      <c r="D264" s="1" t="s">
        <v>61</v>
      </c>
      <c r="E264" s="1" t="s">
        <v>189</v>
      </c>
      <c r="F264" s="1" t="s">
        <v>762</v>
      </c>
      <c r="G264" s="1" t="s">
        <v>250</v>
      </c>
      <c r="H264" s="1" t="s">
        <v>251</v>
      </c>
      <c r="I264" s="1" t="s">
        <v>34</v>
      </c>
      <c r="J264" s="1" t="s">
        <v>45</v>
      </c>
      <c r="K264" s="1">
        <v>4</v>
      </c>
      <c r="L264" s="1">
        <v>8</v>
      </c>
      <c r="M264" s="1" t="s">
        <v>54</v>
      </c>
      <c r="N264" s="1" t="s">
        <v>34</v>
      </c>
      <c r="O264" s="1" t="s">
        <v>251</v>
      </c>
      <c r="P264" s="1" t="s">
        <v>250</v>
      </c>
      <c r="Q264" s="1" t="s">
        <v>260</v>
      </c>
      <c r="R264" s="1">
        <v>2</v>
      </c>
      <c r="S264" s="1">
        <f t="shared" si="15"/>
        <v>0</v>
      </c>
      <c r="T264" s="1" t="s">
        <v>56</v>
      </c>
      <c r="U264" s="1" t="s">
        <v>174</v>
      </c>
      <c r="AA264" s="1">
        <v>1</v>
      </c>
      <c r="AB264" s="1">
        <v>1</v>
      </c>
      <c r="AC264" s="1">
        <v>0</v>
      </c>
      <c r="AD264" s="1">
        <v>0</v>
      </c>
      <c r="AE264" s="1">
        <v>1</v>
      </c>
      <c r="AF264" s="1">
        <v>0</v>
      </c>
      <c r="AG264" s="1">
        <v>1</v>
      </c>
      <c r="AH264" s="1">
        <v>1</v>
      </c>
      <c r="AI264" s="1">
        <f t="shared" si="16"/>
        <v>1</v>
      </c>
      <c r="AJ264" s="1">
        <v>0</v>
      </c>
      <c r="AK264" s="1">
        <f t="shared" si="17"/>
        <v>1</v>
      </c>
      <c r="AL264" s="1">
        <v>1</v>
      </c>
    </row>
    <row r="265" spans="1:38" x14ac:dyDescent="0.3">
      <c r="A265" s="1">
        <v>2013</v>
      </c>
      <c r="B265" s="1">
        <v>264</v>
      </c>
      <c r="C265" s="1">
        <v>1</v>
      </c>
      <c r="D265" s="1" t="s">
        <v>61</v>
      </c>
      <c r="E265" s="1" t="s">
        <v>336</v>
      </c>
      <c r="F265" s="1" t="s">
        <v>787</v>
      </c>
      <c r="G265" s="1" t="s">
        <v>127</v>
      </c>
      <c r="H265" s="1" t="s">
        <v>128</v>
      </c>
      <c r="I265" s="1" t="s">
        <v>44</v>
      </c>
      <c r="J265" s="1" t="s">
        <v>45</v>
      </c>
      <c r="K265" s="1">
        <v>5</v>
      </c>
      <c r="L265" s="1">
        <v>9</v>
      </c>
      <c r="M265" s="1" t="s">
        <v>144</v>
      </c>
      <c r="N265" s="1" t="s">
        <v>34</v>
      </c>
      <c r="O265" s="1" t="s">
        <v>128</v>
      </c>
      <c r="P265" s="1" t="s">
        <v>127</v>
      </c>
      <c r="Q265" s="1" t="s">
        <v>129</v>
      </c>
      <c r="R265" s="1">
        <v>177</v>
      </c>
      <c r="S265" s="1">
        <f t="shared" si="15"/>
        <v>0</v>
      </c>
      <c r="T265" s="1" t="s">
        <v>56</v>
      </c>
      <c r="U265" s="1" t="s">
        <v>174</v>
      </c>
      <c r="AA265" s="1">
        <v>1</v>
      </c>
      <c r="AB265" s="1">
        <v>1</v>
      </c>
      <c r="AC265" s="1">
        <v>0</v>
      </c>
      <c r="AD265" s="1">
        <v>0</v>
      </c>
      <c r="AE265" s="1">
        <v>1</v>
      </c>
      <c r="AF265" s="1">
        <v>0</v>
      </c>
      <c r="AG265" s="1">
        <v>1</v>
      </c>
      <c r="AH265" s="1">
        <v>1</v>
      </c>
      <c r="AI265" s="1">
        <f t="shared" si="16"/>
        <v>1</v>
      </c>
      <c r="AJ265" s="1">
        <v>0</v>
      </c>
      <c r="AK265" s="1">
        <f t="shared" si="17"/>
        <v>1</v>
      </c>
      <c r="AL265" s="1">
        <v>1</v>
      </c>
    </row>
    <row r="266" spans="1:38" x14ac:dyDescent="0.3">
      <c r="A266" s="1">
        <v>2013</v>
      </c>
      <c r="B266" s="1">
        <v>265</v>
      </c>
      <c r="C266" s="1">
        <v>1</v>
      </c>
      <c r="D266" s="1" t="s">
        <v>61</v>
      </c>
      <c r="E266" s="1" t="s">
        <v>224</v>
      </c>
      <c r="F266" s="1" t="s">
        <v>769</v>
      </c>
      <c r="G266" s="1" t="s">
        <v>137</v>
      </c>
      <c r="H266" s="1" t="s">
        <v>138</v>
      </c>
      <c r="I266" s="1" t="s">
        <v>44</v>
      </c>
      <c r="J266" s="1" t="s">
        <v>91</v>
      </c>
      <c r="K266" s="1">
        <v>3</v>
      </c>
      <c r="L266" s="1">
        <v>3</v>
      </c>
      <c r="M266" s="1" t="s">
        <v>68</v>
      </c>
      <c r="N266" s="1" t="s">
        <v>34</v>
      </c>
      <c r="O266" s="1" t="s">
        <v>68</v>
      </c>
      <c r="P266" s="1" t="s">
        <v>69</v>
      </c>
      <c r="Q266" s="1" t="s">
        <v>70</v>
      </c>
      <c r="R266" s="1">
        <v>326</v>
      </c>
      <c r="S266" s="1">
        <f t="shared" si="15"/>
        <v>1</v>
      </c>
      <c r="T266" s="1" t="s">
        <v>173</v>
      </c>
      <c r="U266" s="1" t="s">
        <v>174</v>
      </c>
      <c r="AA266" s="1">
        <v>1</v>
      </c>
      <c r="AB266" s="1">
        <v>1</v>
      </c>
      <c r="AC266" s="1">
        <v>0</v>
      </c>
      <c r="AD266" s="1">
        <v>1</v>
      </c>
      <c r="AE266" s="1">
        <v>0</v>
      </c>
      <c r="AF266" s="1">
        <v>0</v>
      </c>
      <c r="AG266" s="1">
        <v>1</v>
      </c>
      <c r="AH266" s="1">
        <v>0</v>
      </c>
      <c r="AI266" s="1">
        <f t="shared" si="16"/>
        <v>0</v>
      </c>
      <c r="AJ266" s="1">
        <v>1</v>
      </c>
      <c r="AK266" s="1">
        <f t="shared" si="17"/>
        <v>1</v>
      </c>
      <c r="AL266" s="1">
        <v>1</v>
      </c>
    </row>
    <row r="267" spans="1:38" x14ac:dyDescent="0.3">
      <c r="A267" s="1">
        <v>2013</v>
      </c>
      <c r="B267" s="1">
        <v>266</v>
      </c>
      <c r="C267" s="1">
        <v>2</v>
      </c>
      <c r="D267" s="1" t="s">
        <v>61</v>
      </c>
      <c r="E267" s="1" t="s">
        <v>224</v>
      </c>
      <c r="F267" s="1" t="s">
        <v>769</v>
      </c>
      <c r="G267" s="1" t="s">
        <v>137</v>
      </c>
      <c r="H267" s="1" t="s">
        <v>138</v>
      </c>
      <c r="I267" s="1" t="s">
        <v>44</v>
      </c>
      <c r="J267" s="1" t="s">
        <v>45</v>
      </c>
      <c r="K267" s="1">
        <v>11</v>
      </c>
      <c r="L267" s="1">
        <v>15</v>
      </c>
      <c r="M267" s="1" t="s">
        <v>83</v>
      </c>
      <c r="N267" s="1" t="s">
        <v>34</v>
      </c>
      <c r="O267" s="1" t="s">
        <v>83</v>
      </c>
      <c r="P267" s="1" t="s">
        <v>123</v>
      </c>
      <c r="Q267" s="1" t="s">
        <v>124</v>
      </c>
      <c r="R267" s="1">
        <v>3</v>
      </c>
      <c r="S267" s="1">
        <f t="shared" si="15"/>
        <v>0</v>
      </c>
      <c r="T267" s="1" t="s">
        <v>173</v>
      </c>
      <c r="U267" s="1" t="s">
        <v>174</v>
      </c>
      <c r="AA267" s="1">
        <v>1</v>
      </c>
      <c r="AB267" s="1">
        <v>1</v>
      </c>
      <c r="AC267" s="1">
        <v>0</v>
      </c>
      <c r="AD267" s="1">
        <v>0</v>
      </c>
      <c r="AE267" s="1">
        <v>1</v>
      </c>
      <c r="AF267" s="1">
        <v>0</v>
      </c>
      <c r="AG267" s="1">
        <v>1</v>
      </c>
      <c r="AH267" s="1">
        <v>1</v>
      </c>
      <c r="AI267" s="1">
        <f t="shared" si="16"/>
        <v>1</v>
      </c>
      <c r="AJ267" s="1">
        <v>0</v>
      </c>
      <c r="AK267" s="1">
        <f t="shared" si="17"/>
        <v>1</v>
      </c>
      <c r="AL267" s="1">
        <v>1</v>
      </c>
    </row>
    <row r="268" spans="1:38" x14ac:dyDescent="0.3">
      <c r="A268" s="1">
        <v>2013</v>
      </c>
      <c r="B268" s="1">
        <v>267</v>
      </c>
      <c r="C268" s="1">
        <v>1</v>
      </c>
      <c r="D268" s="1" t="s">
        <v>61</v>
      </c>
      <c r="E268" s="1" t="s">
        <v>598</v>
      </c>
      <c r="F268" s="1" t="s">
        <v>733</v>
      </c>
      <c r="G268" s="1" t="s">
        <v>127</v>
      </c>
      <c r="H268" s="1" t="s">
        <v>128</v>
      </c>
      <c r="I268" s="1" t="s">
        <v>44</v>
      </c>
      <c r="J268" s="1" t="s">
        <v>45</v>
      </c>
      <c r="K268" s="1">
        <v>16</v>
      </c>
      <c r="L268" s="1">
        <v>20</v>
      </c>
      <c r="M268" s="1" t="s">
        <v>99</v>
      </c>
      <c r="N268" s="1" t="s">
        <v>44</v>
      </c>
      <c r="O268" s="1" t="s">
        <v>99</v>
      </c>
      <c r="P268" s="1" t="s">
        <v>209</v>
      </c>
      <c r="Q268" s="1" t="s">
        <v>210</v>
      </c>
      <c r="R268" s="1">
        <v>2</v>
      </c>
      <c r="S268" s="1">
        <f t="shared" si="15"/>
        <v>0</v>
      </c>
      <c r="T268" s="1" t="s">
        <v>173</v>
      </c>
      <c r="U268" s="1" t="s">
        <v>174</v>
      </c>
      <c r="AA268" s="1">
        <v>1</v>
      </c>
      <c r="AB268" s="1">
        <v>1</v>
      </c>
      <c r="AC268" s="1">
        <v>0</v>
      </c>
      <c r="AD268" s="1">
        <v>0</v>
      </c>
      <c r="AE268" s="1">
        <v>1</v>
      </c>
      <c r="AF268" s="1">
        <v>0</v>
      </c>
      <c r="AG268" s="1">
        <v>1</v>
      </c>
      <c r="AH268" s="1">
        <v>1</v>
      </c>
      <c r="AI268" s="1">
        <f t="shared" si="16"/>
        <v>1</v>
      </c>
      <c r="AJ268" s="1">
        <v>0</v>
      </c>
      <c r="AK268" s="1">
        <f t="shared" si="17"/>
        <v>1</v>
      </c>
      <c r="AL268" s="1">
        <v>1</v>
      </c>
    </row>
    <row r="269" spans="1:38" x14ac:dyDescent="0.3">
      <c r="A269" s="1">
        <v>2013</v>
      </c>
      <c r="B269" s="1">
        <v>268</v>
      </c>
      <c r="C269" s="1">
        <v>1</v>
      </c>
      <c r="D269" s="1" t="s">
        <v>61</v>
      </c>
      <c r="E269" s="1" t="s">
        <v>539</v>
      </c>
      <c r="F269" s="1" t="s">
        <v>917</v>
      </c>
      <c r="G269" s="1" t="s">
        <v>166</v>
      </c>
      <c r="H269" s="1" t="s">
        <v>167</v>
      </c>
      <c r="I269" s="1" t="s">
        <v>44</v>
      </c>
      <c r="J269" s="1" t="s">
        <v>45</v>
      </c>
      <c r="K269" s="1">
        <v>13</v>
      </c>
      <c r="L269" s="1">
        <v>17</v>
      </c>
      <c r="M269" s="1" t="s">
        <v>220</v>
      </c>
      <c r="N269" s="1" t="s">
        <v>34</v>
      </c>
      <c r="O269" s="1" t="s">
        <v>167</v>
      </c>
      <c r="P269" s="1" t="s">
        <v>168</v>
      </c>
      <c r="Q269" s="1" t="s">
        <v>169</v>
      </c>
      <c r="R269" s="1">
        <v>257</v>
      </c>
      <c r="S269" s="1">
        <f t="shared" si="15"/>
        <v>1</v>
      </c>
      <c r="T269" s="1" t="s">
        <v>56</v>
      </c>
      <c r="U269" s="1" t="s">
        <v>174</v>
      </c>
      <c r="AA269" s="1">
        <v>1</v>
      </c>
      <c r="AB269" s="1">
        <v>1</v>
      </c>
      <c r="AC269" s="1">
        <v>0</v>
      </c>
      <c r="AD269" s="1">
        <v>0</v>
      </c>
      <c r="AE269" s="1">
        <v>1</v>
      </c>
      <c r="AF269" s="1">
        <v>0</v>
      </c>
      <c r="AG269" s="1">
        <v>1</v>
      </c>
      <c r="AH269" s="1">
        <v>1</v>
      </c>
      <c r="AI269" s="1">
        <f t="shared" si="16"/>
        <v>1</v>
      </c>
      <c r="AJ269" s="1">
        <v>0</v>
      </c>
      <c r="AK269" s="1">
        <f t="shared" si="17"/>
        <v>1</v>
      </c>
      <c r="AL269" s="1">
        <v>1</v>
      </c>
    </row>
    <row r="270" spans="1:38" x14ac:dyDescent="0.3">
      <c r="A270" s="1">
        <v>2013</v>
      </c>
      <c r="B270" s="1">
        <v>269</v>
      </c>
      <c r="C270" s="1">
        <v>1</v>
      </c>
      <c r="D270" s="1" t="s">
        <v>61</v>
      </c>
      <c r="E270" s="1" t="s">
        <v>294</v>
      </c>
      <c r="F270" s="1" t="s">
        <v>918</v>
      </c>
      <c r="G270" s="1" t="s">
        <v>131</v>
      </c>
      <c r="H270" s="1" t="s">
        <v>132</v>
      </c>
      <c r="I270" s="1" t="s">
        <v>44</v>
      </c>
      <c r="J270" s="1" t="s">
        <v>45</v>
      </c>
      <c r="K270" s="1">
        <v>3</v>
      </c>
      <c r="L270" s="1">
        <v>7</v>
      </c>
      <c r="M270" s="1" t="s">
        <v>162</v>
      </c>
      <c r="N270" s="1" t="s">
        <v>34</v>
      </c>
      <c r="O270" s="1" t="s">
        <v>162</v>
      </c>
      <c r="P270" s="1" t="s">
        <v>161</v>
      </c>
      <c r="Q270" s="1" t="s">
        <v>163</v>
      </c>
      <c r="R270" s="1">
        <v>1582</v>
      </c>
      <c r="S270" s="1">
        <f t="shared" si="15"/>
        <v>1</v>
      </c>
      <c r="T270" s="1" t="s">
        <v>173</v>
      </c>
      <c r="U270" s="1" t="s">
        <v>174</v>
      </c>
      <c r="AA270" s="1">
        <v>1</v>
      </c>
      <c r="AB270" s="1">
        <v>1</v>
      </c>
      <c r="AC270" s="1">
        <v>0</v>
      </c>
      <c r="AD270" s="1">
        <v>0</v>
      </c>
      <c r="AE270" s="1">
        <v>1</v>
      </c>
      <c r="AF270" s="1">
        <v>0</v>
      </c>
      <c r="AG270" s="1">
        <v>1</v>
      </c>
      <c r="AH270" s="1">
        <v>1</v>
      </c>
      <c r="AI270" s="1">
        <f t="shared" si="16"/>
        <v>1</v>
      </c>
      <c r="AJ270" s="1">
        <v>0</v>
      </c>
      <c r="AK270" s="1">
        <f t="shared" si="17"/>
        <v>1</v>
      </c>
      <c r="AL270" s="1">
        <v>1</v>
      </c>
    </row>
    <row r="271" spans="1:38" x14ac:dyDescent="0.3">
      <c r="A271" s="1">
        <v>2013</v>
      </c>
      <c r="B271" s="1">
        <v>270</v>
      </c>
      <c r="C271" s="1">
        <v>1</v>
      </c>
      <c r="D271" s="1" t="s">
        <v>61</v>
      </c>
      <c r="E271" s="1" t="s">
        <v>451</v>
      </c>
      <c r="F271" s="1" t="s">
        <v>324</v>
      </c>
      <c r="G271" s="1" t="s">
        <v>250</v>
      </c>
      <c r="H271" s="1" t="s">
        <v>251</v>
      </c>
      <c r="I271" s="1" t="s">
        <v>34</v>
      </c>
      <c r="J271" s="1" t="s">
        <v>45</v>
      </c>
      <c r="K271" s="1">
        <v>10</v>
      </c>
      <c r="L271" s="1">
        <v>14</v>
      </c>
      <c r="M271" s="1" t="s">
        <v>87</v>
      </c>
      <c r="N271" s="1" t="s">
        <v>44</v>
      </c>
      <c r="O271" s="1" t="s">
        <v>87</v>
      </c>
      <c r="P271" s="1" t="s">
        <v>245</v>
      </c>
      <c r="Q271" s="1" t="s">
        <v>246</v>
      </c>
      <c r="R271" s="1">
        <v>121</v>
      </c>
      <c r="S271" s="1">
        <f t="shared" si="15"/>
        <v>0</v>
      </c>
      <c r="T271" s="1" t="s">
        <v>173</v>
      </c>
      <c r="U271" s="1" t="s">
        <v>174</v>
      </c>
      <c r="AA271" s="1">
        <v>1</v>
      </c>
      <c r="AB271" s="1">
        <v>1</v>
      </c>
      <c r="AC271" s="1">
        <v>0</v>
      </c>
      <c r="AD271" s="1">
        <v>0</v>
      </c>
      <c r="AE271" s="1">
        <v>1</v>
      </c>
      <c r="AF271" s="1">
        <v>0</v>
      </c>
      <c r="AG271" s="1">
        <v>1</v>
      </c>
      <c r="AH271" s="1">
        <v>1</v>
      </c>
      <c r="AI271" s="1">
        <f t="shared" si="16"/>
        <v>1</v>
      </c>
      <c r="AJ271" s="1">
        <v>0</v>
      </c>
      <c r="AK271" s="1">
        <f t="shared" si="17"/>
        <v>1</v>
      </c>
      <c r="AL271" s="1">
        <v>1</v>
      </c>
    </row>
    <row r="272" spans="1:38" x14ac:dyDescent="0.3">
      <c r="A272" s="1">
        <v>2013</v>
      </c>
      <c r="B272" s="1">
        <v>271</v>
      </c>
      <c r="C272" s="1">
        <v>1</v>
      </c>
      <c r="D272" s="1" t="s">
        <v>61</v>
      </c>
      <c r="E272" s="1" t="s">
        <v>561</v>
      </c>
      <c r="F272" s="1" t="s">
        <v>787</v>
      </c>
      <c r="G272" s="1" t="s">
        <v>250</v>
      </c>
      <c r="H272" s="1" t="s">
        <v>251</v>
      </c>
      <c r="I272" s="1" t="s">
        <v>34</v>
      </c>
      <c r="J272" s="1" t="s">
        <v>45</v>
      </c>
      <c r="K272" s="1">
        <v>14</v>
      </c>
      <c r="L272" s="1">
        <v>18</v>
      </c>
      <c r="M272" s="1" t="s">
        <v>95</v>
      </c>
      <c r="N272" s="1" t="s">
        <v>44</v>
      </c>
      <c r="O272" s="1" t="s">
        <v>251</v>
      </c>
      <c r="P272" s="1" t="s">
        <v>250</v>
      </c>
      <c r="Q272" s="1" t="s">
        <v>260</v>
      </c>
      <c r="R272" s="1">
        <v>2</v>
      </c>
      <c r="S272" s="1">
        <f t="shared" si="15"/>
        <v>0</v>
      </c>
      <c r="T272" s="1" t="s">
        <v>56</v>
      </c>
      <c r="U272" s="1" t="s">
        <v>174</v>
      </c>
      <c r="V272" s="1" t="s">
        <v>1017</v>
      </c>
      <c r="AA272" s="1">
        <v>1</v>
      </c>
      <c r="AB272" s="1">
        <v>1</v>
      </c>
      <c r="AC272" s="1">
        <v>0</v>
      </c>
      <c r="AD272" s="1">
        <v>0</v>
      </c>
      <c r="AE272" s="1">
        <v>1</v>
      </c>
      <c r="AF272" s="1">
        <v>0</v>
      </c>
      <c r="AG272" s="1">
        <v>1</v>
      </c>
      <c r="AH272" s="1">
        <v>1</v>
      </c>
      <c r="AI272" s="1">
        <f t="shared" si="16"/>
        <v>1</v>
      </c>
      <c r="AJ272" s="1">
        <v>0</v>
      </c>
      <c r="AK272" s="1">
        <f t="shared" si="17"/>
        <v>1</v>
      </c>
      <c r="AL272" s="1">
        <v>1</v>
      </c>
    </row>
    <row r="273" spans="1:38" x14ac:dyDescent="0.3">
      <c r="A273" s="1">
        <v>2013</v>
      </c>
      <c r="B273" s="1">
        <v>272</v>
      </c>
      <c r="C273" s="1">
        <v>1</v>
      </c>
      <c r="D273" s="1" t="s">
        <v>61</v>
      </c>
      <c r="E273" s="1" t="s">
        <v>295</v>
      </c>
      <c r="F273" s="1" t="s">
        <v>919</v>
      </c>
      <c r="G273" s="1" t="s">
        <v>131</v>
      </c>
      <c r="H273" s="1" t="s">
        <v>132</v>
      </c>
      <c r="I273" s="1" t="s">
        <v>44</v>
      </c>
      <c r="J273" s="1" t="s">
        <v>45</v>
      </c>
      <c r="K273" s="1">
        <v>3</v>
      </c>
      <c r="L273" s="1">
        <v>7</v>
      </c>
      <c r="M273" s="1" t="s">
        <v>162</v>
      </c>
      <c r="N273" s="1" t="s">
        <v>34</v>
      </c>
      <c r="O273" s="1" t="s">
        <v>162</v>
      </c>
      <c r="P273" s="1" t="s">
        <v>161</v>
      </c>
      <c r="Q273" s="1" t="s">
        <v>163</v>
      </c>
      <c r="R273" s="1">
        <v>1582</v>
      </c>
      <c r="S273" s="1">
        <f t="shared" si="15"/>
        <v>1</v>
      </c>
      <c r="T273" s="1" t="s">
        <v>173</v>
      </c>
      <c r="U273" s="1" t="s">
        <v>174</v>
      </c>
      <c r="AA273" s="1">
        <v>1</v>
      </c>
      <c r="AB273" s="1">
        <v>1</v>
      </c>
      <c r="AC273" s="1">
        <v>0</v>
      </c>
      <c r="AD273" s="1">
        <v>0</v>
      </c>
      <c r="AE273" s="1">
        <v>1</v>
      </c>
      <c r="AF273" s="1">
        <v>0</v>
      </c>
      <c r="AG273" s="1">
        <v>1</v>
      </c>
      <c r="AH273" s="1">
        <v>1</v>
      </c>
      <c r="AI273" s="1">
        <f t="shared" si="16"/>
        <v>1</v>
      </c>
      <c r="AJ273" s="1">
        <v>0</v>
      </c>
      <c r="AK273" s="1">
        <f t="shared" si="17"/>
        <v>1</v>
      </c>
      <c r="AL273" s="1">
        <v>1</v>
      </c>
    </row>
    <row r="274" spans="1:38" x14ac:dyDescent="0.3">
      <c r="A274" s="1">
        <v>2013</v>
      </c>
      <c r="B274" s="1">
        <v>273</v>
      </c>
      <c r="C274" s="1">
        <v>1</v>
      </c>
      <c r="D274" s="1" t="s">
        <v>61</v>
      </c>
      <c r="E274" s="1" t="s">
        <v>410</v>
      </c>
      <c r="F274" s="1" t="s">
        <v>688</v>
      </c>
      <c r="G274" s="1" t="s">
        <v>250</v>
      </c>
      <c r="H274" s="1" t="s">
        <v>251</v>
      </c>
      <c r="I274" s="1" t="s">
        <v>34</v>
      </c>
      <c r="J274" s="1" t="s">
        <v>45</v>
      </c>
      <c r="K274" s="1">
        <v>8</v>
      </c>
      <c r="L274" s="1">
        <v>12</v>
      </c>
      <c r="M274" s="1" t="s">
        <v>212</v>
      </c>
      <c r="N274" s="1" t="s">
        <v>44</v>
      </c>
      <c r="O274" s="1" t="s">
        <v>385</v>
      </c>
      <c r="P274" s="1" t="s">
        <v>386</v>
      </c>
      <c r="Q274" s="1" t="s">
        <v>387</v>
      </c>
      <c r="R274" s="1">
        <v>58</v>
      </c>
      <c r="S274" s="1">
        <f t="shared" si="15"/>
        <v>0</v>
      </c>
      <c r="T274" s="1" t="s">
        <v>388</v>
      </c>
      <c r="U274" s="1" t="s">
        <v>174</v>
      </c>
      <c r="AA274" s="1">
        <v>1</v>
      </c>
      <c r="AB274" s="1">
        <v>1</v>
      </c>
      <c r="AC274" s="1">
        <v>0</v>
      </c>
      <c r="AD274" s="1">
        <v>0</v>
      </c>
      <c r="AE274" s="1">
        <v>1</v>
      </c>
      <c r="AF274" s="1">
        <v>0</v>
      </c>
      <c r="AG274" s="1">
        <v>1</v>
      </c>
      <c r="AH274" s="1">
        <v>1</v>
      </c>
      <c r="AI274" s="1">
        <f t="shared" si="16"/>
        <v>1</v>
      </c>
      <c r="AJ274" s="1">
        <v>0</v>
      </c>
      <c r="AK274" s="1">
        <f t="shared" si="17"/>
        <v>1</v>
      </c>
      <c r="AL274" s="1">
        <v>1</v>
      </c>
    </row>
    <row r="275" spans="1:38" x14ac:dyDescent="0.3">
      <c r="A275" s="1">
        <v>2013</v>
      </c>
      <c r="B275" s="1">
        <v>274</v>
      </c>
      <c r="C275" s="1">
        <v>1</v>
      </c>
      <c r="D275" s="1" t="s">
        <v>61</v>
      </c>
      <c r="E275" s="1" t="s">
        <v>325</v>
      </c>
      <c r="F275" s="1" t="s">
        <v>548</v>
      </c>
      <c r="G275" s="1" t="s">
        <v>53</v>
      </c>
      <c r="H275" s="1" t="s">
        <v>54</v>
      </c>
      <c r="I275" s="1" t="s">
        <v>34</v>
      </c>
      <c r="J275" s="1" t="s">
        <v>91</v>
      </c>
      <c r="K275" s="1">
        <v>4</v>
      </c>
      <c r="L275" s="1">
        <v>4</v>
      </c>
      <c r="M275" s="1" t="s">
        <v>48</v>
      </c>
      <c r="N275" s="1" t="s">
        <v>34</v>
      </c>
      <c r="O275" s="1" t="s">
        <v>48</v>
      </c>
      <c r="P275" s="1" t="s">
        <v>47</v>
      </c>
      <c r="Q275" s="1" t="s">
        <v>120</v>
      </c>
      <c r="R275" s="1">
        <v>153</v>
      </c>
      <c r="S275" s="1">
        <f t="shared" si="15"/>
        <v>0</v>
      </c>
      <c r="T275" s="1" t="s">
        <v>173</v>
      </c>
      <c r="U275" s="1" t="s">
        <v>174</v>
      </c>
      <c r="AA275" s="1">
        <v>1</v>
      </c>
      <c r="AB275" s="1">
        <v>1</v>
      </c>
      <c r="AC275" s="1">
        <v>0</v>
      </c>
      <c r="AD275" s="1">
        <v>1</v>
      </c>
      <c r="AE275" s="1">
        <v>0</v>
      </c>
      <c r="AF275" s="1">
        <v>0</v>
      </c>
      <c r="AG275" s="1">
        <v>1</v>
      </c>
      <c r="AH275" s="1">
        <v>0</v>
      </c>
      <c r="AI275" s="1">
        <f t="shared" si="16"/>
        <v>0</v>
      </c>
      <c r="AJ275" s="1">
        <v>1</v>
      </c>
      <c r="AK275" s="1">
        <f t="shared" si="17"/>
        <v>1</v>
      </c>
      <c r="AL275" s="1">
        <v>1</v>
      </c>
    </row>
    <row r="276" spans="1:38" x14ac:dyDescent="0.3">
      <c r="A276" s="1">
        <v>2013</v>
      </c>
      <c r="B276" s="1">
        <v>275</v>
      </c>
      <c r="C276" s="1">
        <v>1</v>
      </c>
      <c r="D276" s="1" t="s">
        <v>61</v>
      </c>
      <c r="E276" s="1" t="s">
        <v>325</v>
      </c>
      <c r="F276" s="1" t="s">
        <v>794</v>
      </c>
      <c r="G276" s="1" t="s">
        <v>204</v>
      </c>
      <c r="H276" s="1" t="s">
        <v>193</v>
      </c>
      <c r="I276" s="1" t="s">
        <v>44</v>
      </c>
      <c r="J276" s="1" t="s">
        <v>45</v>
      </c>
      <c r="K276" s="1">
        <v>11</v>
      </c>
      <c r="L276" s="1">
        <v>15</v>
      </c>
      <c r="M276" s="1" t="s">
        <v>155</v>
      </c>
      <c r="N276" s="1" t="s">
        <v>34</v>
      </c>
      <c r="O276" s="1" t="s">
        <v>155</v>
      </c>
      <c r="P276" s="1" t="s">
        <v>154</v>
      </c>
      <c r="Q276" s="1" t="s">
        <v>156</v>
      </c>
      <c r="R276" s="1">
        <v>3</v>
      </c>
      <c r="S276" s="1">
        <f t="shared" si="15"/>
        <v>0</v>
      </c>
      <c r="T276" s="1" t="s">
        <v>173</v>
      </c>
      <c r="U276" s="1" t="s">
        <v>174</v>
      </c>
      <c r="AA276" s="1">
        <v>1</v>
      </c>
      <c r="AB276" s="1">
        <v>1</v>
      </c>
      <c r="AC276" s="1">
        <v>0</v>
      </c>
      <c r="AD276" s="1">
        <v>0</v>
      </c>
      <c r="AE276" s="1">
        <v>1</v>
      </c>
      <c r="AF276" s="1">
        <v>0</v>
      </c>
      <c r="AG276" s="1">
        <v>1</v>
      </c>
      <c r="AH276" s="1">
        <v>1</v>
      </c>
      <c r="AI276" s="1">
        <f t="shared" si="16"/>
        <v>1</v>
      </c>
      <c r="AJ276" s="1">
        <v>0</v>
      </c>
      <c r="AK276" s="1">
        <f t="shared" si="17"/>
        <v>1</v>
      </c>
      <c r="AL276" s="1">
        <v>1</v>
      </c>
    </row>
    <row r="277" spans="1:38" x14ac:dyDescent="0.3">
      <c r="A277" s="1">
        <v>2013</v>
      </c>
      <c r="B277" s="1">
        <v>276</v>
      </c>
      <c r="C277" s="1">
        <v>1</v>
      </c>
      <c r="D277" s="1" t="s">
        <v>61</v>
      </c>
      <c r="E277" s="1" t="s">
        <v>278</v>
      </c>
      <c r="F277" s="1" t="s">
        <v>770</v>
      </c>
      <c r="G277" s="1" t="s">
        <v>248</v>
      </c>
      <c r="H277" s="1" t="s">
        <v>212</v>
      </c>
      <c r="I277" s="1" t="s">
        <v>44</v>
      </c>
      <c r="J277" s="1" t="s">
        <v>45</v>
      </c>
      <c r="K277" s="1">
        <v>2</v>
      </c>
      <c r="L277" s="1">
        <v>6</v>
      </c>
      <c r="M277" s="1" t="s">
        <v>64</v>
      </c>
      <c r="N277" s="1" t="s">
        <v>34</v>
      </c>
      <c r="O277" s="1" t="s">
        <v>64</v>
      </c>
      <c r="P277" s="1" t="s">
        <v>63</v>
      </c>
      <c r="Q277" s="1" t="s">
        <v>152</v>
      </c>
      <c r="R277" s="1">
        <v>5</v>
      </c>
      <c r="S277" s="1">
        <f t="shared" si="15"/>
        <v>0</v>
      </c>
      <c r="T277" s="1" t="s">
        <v>173</v>
      </c>
      <c r="U277" s="1" t="s">
        <v>174</v>
      </c>
      <c r="AA277" s="1">
        <v>1</v>
      </c>
      <c r="AB277" s="1">
        <v>1</v>
      </c>
      <c r="AC277" s="1">
        <v>0</v>
      </c>
      <c r="AD277" s="1">
        <v>0</v>
      </c>
      <c r="AE277" s="1">
        <v>1</v>
      </c>
      <c r="AF277" s="1">
        <v>0</v>
      </c>
      <c r="AG277" s="1">
        <v>1</v>
      </c>
      <c r="AH277" s="1">
        <v>1</v>
      </c>
      <c r="AI277" s="1">
        <f t="shared" si="16"/>
        <v>1</v>
      </c>
      <c r="AJ277" s="1">
        <v>0</v>
      </c>
      <c r="AK277" s="1">
        <f t="shared" si="17"/>
        <v>1</v>
      </c>
      <c r="AL277" s="1">
        <v>1</v>
      </c>
    </row>
    <row r="278" spans="1:38" x14ac:dyDescent="0.3">
      <c r="A278" s="1">
        <v>2013</v>
      </c>
      <c r="B278" s="1">
        <v>277</v>
      </c>
      <c r="C278" s="1">
        <v>2</v>
      </c>
      <c r="D278" s="1" t="s">
        <v>61</v>
      </c>
      <c r="E278" s="1" t="s">
        <v>278</v>
      </c>
      <c r="F278" s="1" t="s">
        <v>770</v>
      </c>
      <c r="G278" s="1" t="s">
        <v>248</v>
      </c>
      <c r="H278" s="1" t="s">
        <v>212</v>
      </c>
      <c r="I278" s="1" t="s">
        <v>44</v>
      </c>
      <c r="J278" s="1" t="s">
        <v>45</v>
      </c>
      <c r="K278" s="1">
        <v>10</v>
      </c>
      <c r="L278" s="1">
        <v>14</v>
      </c>
      <c r="M278" s="1" t="s">
        <v>72</v>
      </c>
      <c r="N278" s="1" t="s">
        <v>34</v>
      </c>
      <c r="O278" s="1" t="s">
        <v>212</v>
      </c>
      <c r="P278" s="1" t="s">
        <v>248</v>
      </c>
      <c r="Q278" s="1" t="s">
        <v>301</v>
      </c>
      <c r="R278" s="1">
        <v>8</v>
      </c>
      <c r="S278" s="1">
        <f t="shared" si="15"/>
        <v>0</v>
      </c>
      <c r="T278" s="1" t="s">
        <v>56</v>
      </c>
      <c r="U278" s="1" t="s">
        <v>174</v>
      </c>
      <c r="AA278" s="1">
        <v>1</v>
      </c>
      <c r="AB278" s="1">
        <v>1</v>
      </c>
      <c r="AC278" s="1">
        <v>0</v>
      </c>
      <c r="AD278" s="1">
        <v>0</v>
      </c>
      <c r="AE278" s="1">
        <v>1</v>
      </c>
      <c r="AF278" s="1">
        <v>0</v>
      </c>
      <c r="AG278" s="1">
        <v>1</v>
      </c>
      <c r="AH278" s="1">
        <v>1</v>
      </c>
      <c r="AI278" s="1">
        <f t="shared" si="16"/>
        <v>1</v>
      </c>
      <c r="AJ278" s="1">
        <v>0</v>
      </c>
      <c r="AK278" s="1">
        <f t="shared" si="17"/>
        <v>1</v>
      </c>
      <c r="AL278" s="1">
        <v>1</v>
      </c>
    </row>
    <row r="279" spans="1:38" x14ac:dyDescent="0.3">
      <c r="A279" s="1">
        <v>2013</v>
      </c>
      <c r="B279" s="1">
        <v>278</v>
      </c>
      <c r="C279" s="1">
        <v>1</v>
      </c>
      <c r="D279" s="1" t="s">
        <v>61</v>
      </c>
      <c r="E279" s="1" t="s">
        <v>540</v>
      </c>
      <c r="F279" s="1" t="s">
        <v>744</v>
      </c>
      <c r="G279" s="1" t="s">
        <v>53</v>
      </c>
      <c r="H279" s="1" t="s">
        <v>54</v>
      </c>
      <c r="I279" s="1" t="s">
        <v>34</v>
      </c>
      <c r="J279" s="1" t="s">
        <v>45</v>
      </c>
      <c r="K279" s="1">
        <v>15</v>
      </c>
      <c r="L279" s="1">
        <v>19</v>
      </c>
      <c r="M279" s="1" t="s">
        <v>95</v>
      </c>
      <c r="N279" s="1" t="s">
        <v>44</v>
      </c>
      <c r="O279" s="1" t="s">
        <v>54</v>
      </c>
      <c r="P279" s="1" t="s">
        <v>53</v>
      </c>
      <c r="Q279" s="1" t="s">
        <v>55</v>
      </c>
      <c r="R279" s="1">
        <v>216</v>
      </c>
      <c r="S279" s="1">
        <f t="shared" si="15"/>
        <v>1</v>
      </c>
      <c r="T279" s="1" t="s">
        <v>56</v>
      </c>
      <c r="U279" s="1" t="s">
        <v>174</v>
      </c>
      <c r="AA279" s="1">
        <v>1</v>
      </c>
      <c r="AB279" s="1">
        <v>1</v>
      </c>
      <c r="AC279" s="1">
        <v>0</v>
      </c>
      <c r="AD279" s="1">
        <v>0</v>
      </c>
      <c r="AE279" s="1">
        <v>1</v>
      </c>
      <c r="AF279" s="1">
        <v>0</v>
      </c>
      <c r="AG279" s="1">
        <v>1</v>
      </c>
      <c r="AH279" s="1">
        <v>1</v>
      </c>
      <c r="AI279" s="1">
        <f t="shared" si="16"/>
        <v>1</v>
      </c>
      <c r="AJ279" s="1">
        <v>0</v>
      </c>
      <c r="AK279" s="1">
        <f t="shared" si="17"/>
        <v>1</v>
      </c>
      <c r="AL279" s="1">
        <v>1</v>
      </c>
    </row>
    <row r="280" spans="1:38" x14ac:dyDescent="0.3">
      <c r="A280" s="1">
        <v>2013</v>
      </c>
      <c r="B280" s="1">
        <v>279</v>
      </c>
      <c r="C280" s="1">
        <v>1</v>
      </c>
      <c r="D280" s="1" t="s">
        <v>61</v>
      </c>
      <c r="E280" s="1" t="s">
        <v>296</v>
      </c>
      <c r="F280" s="1" t="s">
        <v>796</v>
      </c>
      <c r="G280" s="1" t="s">
        <v>166</v>
      </c>
      <c r="H280" s="1" t="s">
        <v>167</v>
      </c>
      <c r="I280" s="1" t="s">
        <v>44</v>
      </c>
      <c r="J280" s="1" t="s">
        <v>45</v>
      </c>
      <c r="K280" s="1">
        <v>12</v>
      </c>
      <c r="L280" s="1">
        <v>16</v>
      </c>
      <c r="M280" s="1" t="s">
        <v>90</v>
      </c>
      <c r="N280" s="1" t="s">
        <v>44</v>
      </c>
      <c r="O280" s="1" t="s">
        <v>90</v>
      </c>
      <c r="P280" s="1" t="s">
        <v>89</v>
      </c>
      <c r="Q280" s="1" t="s">
        <v>232</v>
      </c>
      <c r="R280" s="1">
        <v>192</v>
      </c>
      <c r="S280" s="1">
        <f t="shared" si="15"/>
        <v>0</v>
      </c>
      <c r="T280" s="1" t="s">
        <v>173</v>
      </c>
      <c r="U280" s="1" t="s">
        <v>174</v>
      </c>
      <c r="AA280" s="1">
        <v>1</v>
      </c>
      <c r="AB280" s="1">
        <v>1</v>
      </c>
      <c r="AC280" s="1">
        <v>0</v>
      </c>
      <c r="AD280" s="1">
        <v>0</v>
      </c>
      <c r="AE280" s="1">
        <v>1</v>
      </c>
      <c r="AF280" s="1">
        <v>0</v>
      </c>
      <c r="AG280" s="1">
        <v>1</v>
      </c>
      <c r="AH280" s="1">
        <v>1</v>
      </c>
      <c r="AI280" s="1">
        <f t="shared" si="16"/>
        <v>1</v>
      </c>
      <c r="AJ280" s="1">
        <v>0</v>
      </c>
      <c r="AK280" s="1">
        <f t="shared" si="17"/>
        <v>1</v>
      </c>
      <c r="AL280" s="1">
        <v>1</v>
      </c>
    </row>
    <row r="281" spans="1:38" x14ac:dyDescent="0.3">
      <c r="A281" s="1">
        <v>2013</v>
      </c>
      <c r="B281" s="1">
        <v>280</v>
      </c>
      <c r="C281" s="1">
        <v>1</v>
      </c>
      <c r="D281" s="1" t="s">
        <v>61</v>
      </c>
      <c r="E281" s="1" t="s">
        <v>337</v>
      </c>
      <c r="F281" s="1" t="s">
        <v>920</v>
      </c>
      <c r="G281" s="1" t="s">
        <v>115</v>
      </c>
      <c r="H281" s="1" t="s">
        <v>116</v>
      </c>
      <c r="I281" s="1" t="s">
        <v>34</v>
      </c>
      <c r="J281" s="1" t="s">
        <v>45</v>
      </c>
      <c r="K281" s="1">
        <v>5</v>
      </c>
      <c r="L281" s="1">
        <v>9</v>
      </c>
      <c r="M281" s="1" t="s">
        <v>90</v>
      </c>
      <c r="N281" s="1" t="s">
        <v>44</v>
      </c>
      <c r="O281" s="1" t="s">
        <v>90</v>
      </c>
      <c r="P281" s="1" t="s">
        <v>89</v>
      </c>
      <c r="Q281" s="1" t="s">
        <v>232</v>
      </c>
      <c r="R281" s="1">
        <v>192</v>
      </c>
      <c r="S281" s="1">
        <f t="shared" ref="S281:S344" si="18">IF(R281&lt;196.3,0,1)</f>
        <v>0</v>
      </c>
      <c r="T281" s="1" t="s">
        <v>173</v>
      </c>
      <c r="U281" s="1" t="s">
        <v>174</v>
      </c>
      <c r="AA281" s="1">
        <v>1</v>
      </c>
      <c r="AB281" s="1">
        <v>1</v>
      </c>
      <c r="AC281" s="1">
        <v>0</v>
      </c>
      <c r="AD281" s="1">
        <v>0</v>
      </c>
      <c r="AE281" s="1">
        <v>1</v>
      </c>
      <c r="AF281" s="1">
        <v>0</v>
      </c>
      <c r="AG281" s="1">
        <v>1</v>
      </c>
      <c r="AH281" s="1">
        <v>1</v>
      </c>
      <c r="AI281" s="1">
        <f t="shared" si="16"/>
        <v>1</v>
      </c>
      <c r="AJ281" s="1">
        <v>0</v>
      </c>
      <c r="AK281" s="1">
        <f t="shared" si="17"/>
        <v>1</v>
      </c>
      <c r="AL281" s="1">
        <v>1</v>
      </c>
    </row>
    <row r="282" spans="1:38" x14ac:dyDescent="0.3">
      <c r="A282" s="1">
        <v>2013</v>
      </c>
      <c r="B282" s="1">
        <v>281</v>
      </c>
      <c r="C282" s="1">
        <v>1</v>
      </c>
      <c r="D282" s="1" t="s">
        <v>61</v>
      </c>
      <c r="E282" s="1" t="s">
        <v>509</v>
      </c>
      <c r="F282" s="1" t="s">
        <v>921</v>
      </c>
      <c r="G282" s="1" t="s">
        <v>131</v>
      </c>
      <c r="H282" s="1" t="s">
        <v>132</v>
      </c>
      <c r="I282" s="1" t="s">
        <v>44</v>
      </c>
      <c r="J282" s="1" t="s">
        <v>45</v>
      </c>
      <c r="K282" s="1">
        <v>12</v>
      </c>
      <c r="L282" s="1">
        <v>16</v>
      </c>
      <c r="M282" s="1" t="s">
        <v>87</v>
      </c>
      <c r="N282" s="1" t="s">
        <v>44</v>
      </c>
      <c r="O282" s="1" t="s">
        <v>132</v>
      </c>
      <c r="P282" s="1" t="s">
        <v>131</v>
      </c>
      <c r="Q282" s="1" t="s">
        <v>133</v>
      </c>
      <c r="R282" s="1">
        <v>0</v>
      </c>
      <c r="S282" s="1">
        <f t="shared" si="18"/>
        <v>0</v>
      </c>
      <c r="T282" s="1" t="s">
        <v>56</v>
      </c>
      <c r="U282" s="1" t="s">
        <v>174</v>
      </c>
      <c r="AA282" s="1">
        <v>1</v>
      </c>
      <c r="AB282" s="1">
        <v>1</v>
      </c>
      <c r="AC282" s="1">
        <v>0</v>
      </c>
      <c r="AD282" s="1">
        <v>0</v>
      </c>
      <c r="AE282" s="1">
        <v>1</v>
      </c>
      <c r="AF282" s="1">
        <v>0</v>
      </c>
      <c r="AG282" s="1">
        <v>1</v>
      </c>
      <c r="AH282" s="1">
        <v>1</v>
      </c>
      <c r="AI282" s="1">
        <f t="shared" si="16"/>
        <v>1</v>
      </c>
      <c r="AJ282" s="1">
        <v>0</v>
      </c>
      <c r="AK282" s="1">
        <f t="shared" si="17"/>
        <v>1</v>
      </c>
      <c r="AL282" s="1">
        <v>1</v>
      </c>
    </row>
    <row r="283" spans="1:38" x14ac:dyDescent="0.3">
      <c r="A283" s="1">
        <v>2013</v>
      </c>
      <c r="B283" s="1">
        <v>282</v>
      </c>
      <c r="C283" s="1">
        <v>1</v>
      </c>
      <c r="D283" s="1" t="s">
        <v>61</v>
      </c>
      <c r="E283" s="1" t="s">
        <v>600</v>
      </c>
      <c r="F283" s="1" t="s">
        <v>922</v>
      </c>
      <c r="G283" s="1" t="s">
        <v>196</v>
      </c>
      <c r="H283" s="1" t="s">
        <v>195</v>
      </c>
      <c r="I283" s="1" t="s">
        <v>34</v>
      </c>
      <c r="J283" s="1" t="s">
        <v>45</v>
      </c>
      <c r="K283" s="1">
        <v>16</v>
      </c>
      <c r="L283" s="1">
        <v>20</v>
      </c>
      <c r="M283" s="1" t="s">
        <v>212</v>
      </c>
      <c r="N283" s="1" t="s">
        <v>44</v>
      </c>
      <c r="O283" s="1" t="s">
        <v>212</v>
      </c>
      <c r="P283" s="1" t="s">
        <v>248</v>
      </c>
      <c r="Q283" s="1" t="s">
        <v>301</v>
      </c>
      <c r="R283" s="1">
        <v>8</v>
      </c>
      <c r="S283" s="1">
        <f t="shared" si="18"/>
        <v>0</v>
      </c>
      <c r="T283" s="1" t="s">
        <v>173</v>
      </c>
      <c r="U283" s="1" t="s">
        <v>174</v>
      </c>
      <c r="AA283" s="1">
        <v>1</v>
      </c>
      <c r="AB283" s="1">
        <v>1</v>
      </c>
      <c r="AC283" s="1">
        <v>0</v>
      </c>
      <c r="AD283" s="1">
        <v>0</v>
      </c>
      <c r="AE283" s="1">
        <v>1</v>
      </c>
      <c r="AF283" s="1">
        <v>0</v>
      </c>
      <c r="AG283" s="1">
        <v>1</v>
      </c>
      <c r="AH283" s="1">
        <v>1</v>
      </c>
      <c r="AI283" s="1">
        <f t="shared" si="16"/>
        <v>1</v>
      </c>
      <c r="AJ283" s="1">
        <v>0</v>
      </c>
      <c r="AK283" s="1">
        <f t="shared" si="17"/>
        <v>1</v>
      </c>
      <c r="AL283" s="1">
        <v>1</v>
      </c>
    </row>
    <row r="284" spans="1:38" x14ac:dyDescent="0.3">
      <c r="A284" s="1">
        <v>2013</v>
      </c>
      <c r="B284" s="1">
        <v>283</v>
      </c>
      <c r="C284" s="1">
        <v>1</v>
      </c>
      <c r="D284" s="1" t="s">
        <v>61</v>
      </c>
      <c r="E284" s="1" t="s">
        <v>361</v>
      </c>
      <c r="F284" s="1" t="s">
        <v>923</v>
      </c>
      <c r="G284" s="1" t="s">
        <v>250</v>
      </c>
      <c r="H284" s="1" t="s">
        <v>251</v>
      </c>
      <c r="I284" s="1" t="s">
        <v>34</v>
      </c>
      <c r="J284" s="1" t="s">
        <v>45</v>
      </c>
      <c r="K284" s="1">
        <v>6</v>
      </c>
      <c r="L284" s="1">
        <v>10</v>
      </c>
      <c r="M284" s="1" t="s">
        <v>162</v>
      </c>
      <c r="N284" s="1" t="s">
        <v>34</v>
      </c>
      <c r="O284" s="1" t="s">
        <v>162</v>
      </c>
      <c r="P284" s="1" t="s">
        <v>161</v>
      </c>
      <c r="Q284" s="1" t="s">
        <v>163</v>
      </c>
      <c r="R284" s="1">
        <v>1582</v>
      </c>
      <c r="S284" s="1">
        <f t="shared" si="18"/>
        <v>1</v>
      </c>
      <c r="T284" s="1" t="s">
        <v>173</v>
      </c>
      <c r="U284" s="1" t="s">
        <v>174</v>
      </c>
      <c r="AA284" s="1">
        <v>1</v>
      </c>
      <c r="AB284" s="1">
        <v>1</v>
      </c>
      <c r="AC284" s="1">
        <v>0</v>
      </c>
      <c r="AD284" s="1">
        <v>0</v>
      </c>
      <c r="AE284" s="1">
        <v>1</v>
      </c>
      <c r="AF284" s="1">
        <v>0</v>
      </c>
      <c r="AG284" s="1">
        <v>1</v>
      </c>
      <c r="AH284" s="1">
        <v>1</v>
      </c>
      <c r="AI284" s="1">
        <f t="shared" si="16"/>
        <v>1</v>
      </c>
      <c r="AJ284" s="1">
        <v>0</v>
      </c>
      <c r="AK284" s="1">
        <f t="shared" si="17"/>
        <v>1</v>
      </c>
      <c r="AL284" s="1">
        <v>1</v>
      </c>
    </row>
    <row r="285" spans="1:38" x14ac:dyDescent="0.3">
      <c r="A285" s="1">
        <v>2013</v>
      </c>
      <c r="B285" s="1">
        <v>284</v>
      </c>
      <c r="C285" s="1">
        <v>1</v>
      </c>
      <c r="D285" s="1" t="s">
        <v>61</v>
      </c>
      <c r="E285" s="1" t="s">
        <v>338</v>
      </c>
      <c r="F285" s="1" t="s">
        <v>863</v>
      </c>
      <c r="G285" s="1" t="s">
        <v>115</v>
      </c>
      <c r="H285" s="1" t="s">
        <v>116</v>
      </c>
      <c r="I285" s="1" t="s">
        <v>34</v>
      </c>
      <c r="J285" s="1" t="s">
        <v>45</v>
      </c>
      <c r="K285" s="1">
        <v>5</v>
      </c>
      <c r="L285" s="1">
        <v>9</v>
      </c>
      <c r="M285" s="1" t="s">
        <v>90</v>
      </c>
      <c r="N285" s="1" t="s">
        <v>44</v>
      </c>
      <c r="O285" s="1" t="s">
        <v>90</v>
      </c>
      <c r="P285" s="1" t="s">
        <v>89</v>
      </c>
      <c r="Q285" s="1" t="s">
        <v>232</v>
      </c>
      <c r="R285" s="1">
        <v>192</v>
      </c>
      <c r="S285" s="1">
        <f t="shared" si="18"/>
        <v>0</v>
      </c>
      <c r="T285" s="1" t="s">
        <v>173</v>
      </c>
      <c r="U285" s="1" t="s">
        <v>174</v>
      </c>
      <c r="AA285" s="1">
        <v>1</v>
      </c>
      <c r="AB285" s="1">
        <v>1</v>
      </c>
      <c r="AC285" s="1">
        <v>0</v>
      </c>
      <c r="AD285" s="1">
        <v>0</v>
      </c>
      <c r="AE285" s="1">
        <v>1</v>
      </c>
      <c r="AF285" s="1">
        <v>0</v>
      </c>
      <c r="AG285" s="1">
        <v>1</v>
      </c>
      <c r="AH285" s="1">
        <v>1</v>
      </c>
      <c r="AI285" s="1">
        <f t="shared" si="16"/>
        <v>1</v>
      </c>
      <c r="AJ285" s="1">
        <v>0</v>
      </c>
      <c r="AK285" s="1">
        <f t="shared" si="17"/>
        <v>1</v>
      </c>
      <c r="AL285" s="1">
        <v>1</v>
      </c>
    </row>
    <row r="286" spans="1:38" x14ac:dyDescent="0.3">
      <c r="A286" s="1">
        <v>2013</v>
      </c>
      <c r="B286" s="1">
        <v>285</v>
      </c>
      <c r="C286" s="1">
        <v>1</v>
      </c>
      <c r="D286" s="1" t="s">
        <v>61</v>
      </c>
      <c r="E286" s="1" t="s">
        <v>327</v>
      </c>
      <c r="F286" s="1" t="s">
        <v>799</v>
      </c>
      <c r="G286" s="1" t="s">
        <v>183</v>
      </c>
      <c r="H286" s="1" t="s">
        <v>184</v>
      </c>
      <c r="I286" s="1" t="s">
        <v>44</v>
      </c>
      <c r="J286" s="1" t="s">
        <v>45</v>
      </c>
      <c r="K286" s="1">
        <v>4</v>
      </c>
      <c r="L286" s="1">
        <v>8</v>
      </c>
      <c r="M286" s="1" t="s">
        <v>138</v>
      </c>
      <c r="N286" s="1" t="s">
        <v>44</v>
      </c>
      <c r="O286" s="1" t="s">
        <v>138</v>
      </c>
      <c r="P286" s="1" t="s">
        <v>137</v>
      </c>
      <c r="Q286" s="1" t="s">
        <v>139</v>
      </c>
      <c r="R286" s="1">
        <v>16</v>
      </c>
      <c r="S286" s="1">
        <f t="shared" si="18"/>
        <v>0</v>
      </c>
      <c r="T286" s="1" t="s">
        <v>173</v>
      </c>
      <c r="U286" s="1" t="s">
        <v>174</v>
      </c>
      <c r="AA286" s="1">
        <v>1</v>
      </c>
      <c r="AB286" s="1">
        <v>1</v>
      </c>
      <c r="AC286" s="1">
        <v>0</v>
      </c>
      <c r="AD286" s="1">
        <v>0</v>
      </c>
      <c r="AE286" s="1">
        <v>1</v>
      </c>
      <c r="AF286" s="1">
        <v>0</v>
      </c>
      <c r="AG286" s="1">
        <v>1</v>
      </c>
      <c r="AH286" s="1">
        <v>1</v>
      </c>
      <c r="AI286" s="1">
        <f t="shared" si="16"/>
        <v>1</v>
      </c>
      <c r="AJ286" s="1">
        <v>0</v>
      </c>
      <c r="AK286" s="1">
        <f t="shared" si="17"/>
        <v>1</v>
      </c>
      <c r="AL286" s="1">
        <v>1</v>
      </c>
    </row>
    <row r="287" spans="1:38" x14ac:dyDescent="0.3">
      <c r="A287" s="1">
        <v>2013</v>
      </c>
      <c r="B287" s="1">
        <v>286</v>
      </c>
      <c r="C287" s="1">
        <v>1</v>
      </c>
      <c r="D287" s="1" t="s">
        <v>61</v>
      </c>
      <c r="E287" s="1" t="s">
        <v>339</v>
      </c>
      <c r="F287" s="1" t="s">
        <v>924</v>
      </c>
      <c r="G287" s="1" t="s">
        <v>86</v>
      </c>
      <c r="H287" s="1" t="s">
        <v>87</v>
      </c>
      <c r="I287" s="1" t="s">
        <v>44</v>
      </c>
      <c r="J287" s="1" t="s">
        <v>45</v>
      </c>
      <c r="K287" s="1">
        <v>5</v>
      </c>
      <c r="L287" s="1">
        <v>9</v>
      </c>
      <c r="M287" s="1" t="s">
        <v>43</v>
      </c>
      <c r="N287" s="1" t="s">
        <v>44</v>
      </c>
      <c r="O287" s="1" t="s">
        <v>87</v>
      </c>
      <c r="P287" s="1" t="s">
        <v>245</v>
      </c>
      <c r="Q287" s="1" t="s">
        <v>246</v>
      </c>
      <c r="R287" s="1">
        <v>121</v>
      </c>
      <c r="S287" s="1">
        <f t="shared" si="18"/>
        <v>0</v>
      </c>
      <c r="T287" s="1" t="s">
        <v>56</v>
      </c>
      <c r="U287" s="1" t="s">
        <v>174</v>
      </c>
      <c r="AA287" s="1">
        <v>1</v>
      </c>
      <c r="AB287" s="1">
        <v>1</v>
      </c>
      <c r="AC287" s="1">
        <v>0</v>
      </c>
      <c r="AD287" s="1">
        <v>0</v>
      </c>
      <c r="AE287" s="1">
        <v>1</v>
      </c>
      <c r="AF287" s="1">
        <v>0</v>
      </c>
      <c r="AG287" s="1">
        <v>1</v>
      </c>
      <c r="AH287" s="1">
        <v>1</v>
      </c>
      <c r="AI287" s="1">
        <f t="shared" si="16"/>
        <v>1</v>
      </c>
      <c r="AJ287" s="1">
        <v>0</v>
      </c>
      <c r="AK287" s="1">
        <f t="shared" si="17"/>
        <v>1</v>
      </c>
      <c r="AL287" s="1">
        <v>1</v>
      </c>
    </row>
    <row r="288" spans="1:38" x14ac:dyDescent="0.3">
      <c r="A288" s="1">
        <v>2013</v>
      </c>
      <c r="B288" s="1">
        <v>287</v>
      </c>
      <c r="C288" s="1">
        <v>1</v>
      </c>
      <c r="D288" s="1" t="s">
        <v>61</v>
      </c>
      <c r="E288" s="1" t="s">
        <v>226</v>
      </c>
      <c r="F288" s="1" t="s">
        <v>925</v>
      </c>
      <c r="G288" s="1" t="s">
        <v>94</v>
      </c>
      <c r="H288" s="1" t="s">
        <v>95</v>
      </c>
      <c r="I288" s="1" t="s">
        <v>44</v>
      </c>
      <c r="J288" s="1" t="s">
        <v>91</v>
      </c>
      <c r="K288" s="1">
        <v>3</v>
      </c>
      <c r="L288" s="1">
        <v>3</v>
      </c>
      <c r="M288" s="1" t="s">
        <v>78</v>
      </c>
      <c r="N288" s="1" t="s">
        <v>44</v>
      </c>
      <c r="O288" s="1" t="s">
        <v>95</v>
      </c>
      <c r="P288" s="1" t="s">
        <v>94</v>
      </c>
      <c r="Q288" s="1" t="s">
        <v>176</v>
      </c>
      <c r="R288" s="1">
        <v>15</v>
      </c>
      <c r="S288" s="1">
        <f t="shared" si="18"/>
        <v>0</v>
      </c>
      <c r="T288" s="1" t="s">
        <v>56</v>
      </c>
      <c r="U288" s="1" t="s">
        <v>174</v>
      </c>
      <c r="AA288" s="1">
        <v>1</v>
      </c>
      <c r="AB288" s="1">
        <v>1</v>
      </c>
      <c r="AC288" s="1">
        <v>0</v>
      </c>
      <c r="AD288" s="1">
        <v>1</v>
      </c>
      <c r="AE288" s="1">
        <v>0</v>
      </c>
      <c r="AF288" s="1">
        <v>0</v>
      </c>
      <c r="AG288" s="1">
        <v>1</v>
      </c>
      <c r="AH288" s="1">
        <v>0</v>
      </c>
      <c r="AI288" s="1">
        <f t="shared" si="16"/>
        <v>0</v>
      </c>
      <c r="AJ288" s="1">
        <v>1</v>
      </c>
      <c r="AK288" s="1">
        <f t="shared" si="17"/>
        <v>1</v>
      </c>
      <c r="AL288" s="1">
        <v>1</v>
      </c>
    </row>
    <row r="289" spans="1:38" x14ac:dyDescent="0.3">
      <c r="A289" s="1">
        <v>2013</v>
      </c>
      <c r="B289" s="1">
        <v>288</v>
      </c>
      <c r="C289" s="1">
        <v>1</v>
      </c>
      <c r="D289" s="1" t="s">
        <v>61</v>
      </c>
      <c r="E289" s="1" t="s">
        <v>134</v>
      </c>
      <c r="F289" s="1" t="s">
        <v>926</v>
      </c>
      <c r="G289" s="1" t="s">
        <v>47</v>
      </c>
      <c r="H289" s="1" t="s">
        <v>48</v>
      </c>
      <c r="I289" s="1" t="s">
        <v>34</v>
      </c>
      <c r="J289" s="1" t="s">
        <v>45</v>
      </c>
      <c r="K289" s="1">
        <v>16</v>
      </c>
      <c r="L289" s="1">
        <v>20</v>
      </c>
      <c r="M289" s="1" t="s">
        <v>167</v>
      </c>
      <c r="N289" s="1" t="s">
        <v>44</v>
      </c>
      <c r="O289" s="1" t="s">
        <v>48</v>
      </c>
      <c r="P289" s="1" t="s">
        <v>47</v>
      </c>
      <c r="Q289" s="1" t="s">
        <v>120</v>
      </c>
      <c r="R289" s="1">
        <v>153</v>
      </c>
      <c r="S289" s="1">
        <f t="shared" si="18"/>
        <v>0</v>
      </c>
      <c r="T289" s="1" t="s">
        <v>56</v>
      </c>
      <c r="U289" s="1" t="s">
        <v>174</v>
      </c>
      <c r="AA289" s="1">
        <v>1</v>
      </c>
      <c r="AB289" s="1">
        <v>1</v>
      </c>
      <c r="AC289" s="1">
        <v>0</v>
      </c>
      <c r="AD289" s="1">
        <v>0</v>
      </c>
      <c r="AE289" s="1">
        <v>1</v>
      </c>
      <c r="AF289" s="1">
        <v>0</v>
      </c>
      <c r="AG289" s="1">
        <v>1</v>
      </c>
      <c r="AH289" s="1">
        <v>1</v>
      </c>
      <c r="AI289" s="1">
        <f t="shared" si="16"/>
        <v>1</v>
      </c>
      <c r="AJ289" s="1">
        <v>0</v>
      </c>
      <c r="AK289" s="1">
        <f t="shared" si="17"/>
        <v>1</v>
      </c>
      <c r="AL289" s="1">
        <v>1</v>
      </c>
    </row>
    <row r="290" spans="1:38" x14ac:dyDescent="0.3">
      <c r="A290" s="1">
        <v>2013</v>
      </c>
      <c r="B290" s="1">
        <v>289</v>
      </c>
      <c r="C290" s="1">
        <v>1</v>
      </c>
      <c r="D290" s="1" t="s">
        <v>61</v>
      </c>
      <c r="E290" s="1" t="s">
        <v>134</v>
      </c>
      <c r="F290" s="1" t="s">
        <v>706</v>
      </c>
      <c r="G290" s="1" t="s">
        <v>32</v>
      </c>
      <c r="H290" s="1" t="s">
        <v>33</v>
      </c>
      <c r="I290" s="1" t="s">
        <v>34</v>
      </c>
      <c r="J290" s="1" t="s">
        <v>45</v>
      </c>
      <c r="K290" s="1">
        <v>13</v>
      </c>
      <c r="L290" s="1">
        <v>17</v>
      </c>
      <c r="M290" s="1" t="s">
        <v>172</v>
      </c>
      <c r="N290" s="1" t="s">
        <v>44</v>
      </c>
      <c r="O290" s="1" t="s">
        <v>33</v>
      </c>
      <c r="P290" s="1" t="s">
        <v>32</v>
      </c>
      <c r="Q290" s="1" t="s">
        <v>201</v>
      </c>
      <c r="R290" s="1">
        <v>3</v>
      </c>
      <c r="S290" s="1">
        <f t="shared" si="18"/>
        <v>0</v>
      </c>
      <c r="T290" s="1" t="s">
        <v>56</v>
      </c>
      <c r="U290" s="1" t="s">
        <v>174</v>
      </c>
      <c r="AA290" s="1">
        <v>1</v>
      </c>
      <c r="AB290" s="1">
        <v>1</v>
      </c>
      <c r="AC290" s="1">
        <v>0</v>
      </c>
      <c r="AD290" s="1">
        <v>0</v>
      </c>
      <c r="AE290" s="1">
        <v>1</v>
      </c>
      <c r="AF290" s="1">
        <v>0</v>
      </c>
      <c r="AG290" s="1">
        <v>1</v>
      </c>
      <c r="AH290" s="1">
        <v>1</v>
      </c>
      <c r="AI290" s="1">
        <f t="shared" si="16"/>
        <v>1</v>
      </c>
      <c r="AJ290" s="1">
        <v>0</v>
      </c>
      <c r="AK290" s="1">
        <f t="shared" si="17"/>
        <v>1</v>
      </c>
      <c r="AL290" s="1">
        <v>1</v>
      </c>
    </row>
    <row r="291" spans="1:38" x14ac:dyDescent="0.3">
      <c r="A291" s="1">
        <v>2013</v>
      </c>
      <c r="B291" s="1">
        <v>290</v>
      </c>
      <c r="C291" s="1">
        <v>1</v>
      </c>
      <c r="D291" s="1" t="s">
        <v>61</v>
      </c>
      <c r="E291" s="1" t="s">
        <v>340</v>
      </c>
      <c r="F291" s="1" t="s">
        <v>733</v>
      </c>
      <c r="G291" s="1" t="s">
        <v>196</v>
      </c>
      <c r="H291" s="1" t="s">
        <v>195</v>
      </c>
      <c r="I291" s="1" t="s">
        <v>34</v>
      </c>
      <c r="J291" s="1" t="s">
        <v>45</v>
      </c>
      <c r="K291" s="1">
        <v>5</v>
      </c>
      <c r="L291" s="1">
        <v>9</v>
      </c>
      <c r="M291" s="1" t="s">
        <v>99</v>
      </c>
      <c r="N291" s="1" t="s">
        <v>44</v>
      </c>
      <c r="O291" s="1" t="s">
        <v>195</v>
      </c>
      <c r="P291" s="1" t="s">
        <v>196</v>
      </c>
      <c r="Q291" s="1" t="s">
        <v>197</v>
      </c>
      <c r="R291" s="1">
        <v>303</v>
      </c>
      <c r="S291" s="1">
        <f t="shared" si="18"/>
        <v>1</v>
      </c>
      <c r="T291" s="1" t="s">
        <v>56</v>
      </c>
      <c r="U291" s="1" t="s">
        <v>174</v>
      </c>
      <c r="AA291" s="1">
        <v>1</v>
      </c>
      <c r="AB291" s="1">
        <v>1</v>
      </c>
      <c r="AC291" s="1">
        <v>0</v>
      </c>
      <c r="AD291" s="1">
        <v>0</v>
      </c>
      <c r="AE291" s="1">
        <v>1</v>
      </c>
      <c r="AF291" s="1">
        <v>0</v>
      </c>
      <c r="AG291" s="1">
        <v>1</v>
      </c>
      <c r="AH291" s="1">
        <v>1</v>
      </c>
      <c r="AI291" s="1">
        <f t="shared" si="16"/>
        <v>1</v>
      </c>
      <c r="AJ291" s="1">
        <v>0</v>
      </c>
      <c r="AK291" s="1">
        <f t="shared" si="17"/>
        <v>1</v>
      </c>
      <c r="AL291" s="1">
        <v>1</v>
      </c>
    </row>
    <row r="292" spans="1:38" x14ac:dyDescent="0.3">
      <c r="A292" s="1">
        <v>2013</v>
      </c>
      <c r="B292" s="1">
        <v>291</v>
      </c>
      <c r="C292" s="1">
        <v>1</v>
      </c>
      <c r="D292" s="1" t="s">
        <v>61</v>
      </c>
      <c r="E292" s="1" t="s">
        <v>563</v>
      </c>
      <c r="F292" s="1" t="s">
        <v>927</v>
      </c>
      <c r="G292" s="1" t="s">
        <v>81</v>
      </c>
      <c r="H292" s="1" t="s">
        <v>82</v>
      </c>
      <c r="I292" s="1" t="s">
        <v>44</v>
      </c>
      <c r="J292" s="1" t="s">
        <v>45</v>
      </c>
      <c r="K292" s="1">
        <v>14</v>
      </c>
      <c r="L292" s="1">
        <v>18</v>
      </c>
      <c r="M292" s="1" t="s">
        <v>128</v>
      </c>
      <c r="N292" s="1" t="s">
        <v>44</v>
      </c>
      <c r="O292" s="1" t="s">
        <v>82</v>
      </c>
      <c r="P292" s="1" t="s">
        <v>84</v>
      </c>
      <c r="Q292" s="1" t="s">
        <v>85</v>
      </c>
      <c r="R292" s="1">
        <v>78</v>
      </c>
      <c r="S292" s="1">
        <f t="shared" si="18"/>
        <v>0</v>
      </c>
      <c r="T292" s="1" t="s">
        <v>56</v>
      </c>
      <c r="U292" s="1" t="s">
        <v>174</v>
      </c>
      <c r="AA292" s="1">
        <v>1</v>
      </c>
      <c r="AB292" s="1">
        <v>1</v>
      </c>
      <c r="AC292" s="1">
        <v>0</v>
      </c>
      <c r="AD292" s="1">
        <v>0</v>
      </c>
      <c r="AE292" s="1">
        <v>1</v>
      </c>
      <c r="AF292" s="1">
        <v>0</v>
      </c>
      <c r="AG292" s="1">
        <v>1</v>
      </c>
      <c r="AH292" s="1">
        <v>1</v>
      </c>
      <c r="AI292" s="1">
        <f t="shared" si="16"/>
        <v>1</v>
      </c>
      <c r="AJ292" s="1">
        <v>0</v>
      </c>
      <c r="AK292" s="1">
        <f t="shared" si="17"/>
        <v>1</v>
      </c>
      <c r="AL292" s="1">
        <v>1</v>
      </c>
    </row>
    <row r="293" spans="1:38" x14ac:dyDescent="0.3">
      <c r="A293" s="1">
        <v>2013</v>
      </c>
      <c r="B293" s="1">
        <v>292</v>
      </c>
      <c r="C293" s="1">
        <v>2</v>
      </c>
      <c r="D293" s="1" t="s">
        <v>61</v>
      </c>
      <c r="E293" s="1" t="s">
        <v>563</v>
      </c>
      <c r="F293" s="1" t="s">
        <v>927</v>
      </c>
      <c r="G293" s="1" t="s">
        <v>81</v>
      </c>
      <c r="H293" s="1" t="s">
        <v>82</v>
      </c>
      <c r="I293" s="1" t="s">
        <v>44</v>
      </c>
      <c r="J293" s="1" t="s">
        <v>45</v>
      </c>
      <c r="K293" s="1">
        <v>15</v>
      </c>
      <c r="L293" s="1">
        <v>19</v>
      </c>
      <c r="M293" s="1" t="s">
        <v>83</v>
      </c>
      <c r="N293" s="1" t="s">
        <v>34</v>
      </c>
      <c r="O293" s="1" t="s">
        <v>83</v>
      </c>
      <c r="P293" s="1" t="s">
        <v>123</v>
      </c>
      <c r="Q293" s="1" t="s">
        <v>124</v>
      </c>
      <c r="R293" s="1">
        <v>3</v>
      </c>
      <c r="S293" s="1">
        <f t="shared" si="18"/>
        <v>0</v>
      </c>
      <c r="T293" s="1" t="s">
        <v>173</v>
      </c>
      <c r="U293" s="1" t="s">
        <v>174</v>
      </c>
      <c r="AA293" s="1">
        <v>1</v>
      </c>
      <c r="AB293" s="1">
        <v>1</v>
      </c>
      <c r="AC293" s="1">
        <v>0</v>
      </c>
      <c r="AD293" s="1">
        <v>0</v>
      </c>
      <c r="AE293" s="1">
        <v>1</v>
      </c>
      <c r="AF293" s="1">
        <v>0</v>
      </c>
      <c r="AG293" s="1">
        <v>1</v>
      </c>
      <c r="AH293" s="1">
        <v>1</v>
      </c>
      <c r="AI293" s="1">
        <f t="shared" si="16"/>
        <v>1</v>
      </c>
      <c r="AJ293" s="1">
        <v>0</v>
      </c>
      <c r="AK293" s="1">
        <f t="shared" si="17"/>
        <v>1</v>
      </c>
      <c r="AL293" s="1">
        <v>1</v>
      </c>
    </row>
    <row r="294" spans="1:38" x14ac:dyDescent="0.3">
      <c r="A294" s="1">
        <v>2013</v>
      </c>
      <c r="B294" s="1">
        <v>293</v>
      </c>
      <c r="C294" s="1">
        <v>1</v>
      </c>
      <c r="D294" s="1" t="s">
        <v>61</v>
      </c>
      <c r="E294" s="1" t="s">
        <v>434</v>
      </c>
      <c r="F294" s="1" t="s">
        <v>818</v>
      </c>
      <c r="G294" s="1" t="s">
        <v>77</v>
      </c>
      <c r="H294" s="1" t="s">
        <v>78</v>
      </c>
      <c r="I294" s="1" t="s">
        <v>44</v>
      </c>
      <c r="J294" s="1" t="s">
        <v>45</v>
      </c>
      <c r="K294" s="1">
        <v>9</v>
      </c>
      <c r="L294" s="1">
        <v>13</v>
      </c>
      <c r="M294" s="1" t="s">
        <v>99</v>
      </c>
      <c r="N294" s="1" t="s">
        <v>44</v>
      </c>
      <c r="O294" s="1" t="s">
        <v>99</v>
      </c>
      <c r="P294" s="1" t="s">
        <v>209</v>
      </c>
      <c r="Q294" s="1" t="s">
        <v>210</v>
      </c>
      <c r="R294" s="1">
        <v>2</v>
      </c>
      <c r="S294" s="1">
        <f t="shared" si="18"/>
        <v>0</v>
      </c>
      <c r="T294" s="1" t="s">
        <v>173</v>
      </c>
      <c r="U294" s="1" t="s">
        <v>174</v>
      </c>
      <c r="AA294" s="1">
        <v>1</v>
      </c>
      <c r="AB294" s="1">
        <v>1</v>
      </c>
      <c r="AC294" s="1">
        <v>0</v>
      </c>
      <c r="AD294" s="1">
        <v>0</v>
      </c>
      <c r="AE294" s="1">
        <v>1</v>
      </c>
      <c r="AF294" s="1">
        <v>0</v>
      </c>
      <c r="AG294" s="1">
        <v>1</v>
      </c>
      <c r="AH294" s="1">
        <v>1</v>
      </c>
      <c r="AI294" s="1">
        <f t="shared" si="16"/>
        <v>1</v>
      </c>
      <c r="AJ294" s="1">
        <v>0</v>
      </c>
      <c r="AK294" s="1">
        <f t="shared" si="17"/>
        <v>1</v>
      </c>
      <c r="AL294" s="1">
        <v>1</v>
      </c>
    </row>
    <row r="295" spans="1:38" x14ac:dyDescent="0.3">
      <c r="A295" s="1">
        <v>2013</v>
      </c>
      <c r="B295" s="1">
        <v>294</v>
      </c>
      <c r="C295" s="1">
        <v>1</v>
      </c>
      <c r="D295" s="1" t="s">
        <v>61</v>
      </c>
      <c r="E295" s="1" t="s">
        <v>515</v>
      </c>
      <c r="F295" s="1" t="s">
        <v>928</v>
      </c>
      <c r="G295" s="1" t="s">
        <v>102</v>
      </c>
      <c r="H295" s="1" t="s">
        <v>103</v>
      </c>
      <c r="I295" s="1" t="s">
        <v>34</v>
      </c>
      <c r="J295" s="1" t="s">
        <v>45</v>
      </c>
      <c r="K295" s="1">
        <v>12</v>
      </c>
      <c r="L295" s="1">
        <v>16</v>
      </c>
      <c r="M295" s="1" t="s">
        <v>220</v>
      </c>
      <c r="N295" s="1" t="s">
        <v>34</v>
      </c>
      <c r="O295" s="1" t="s">
        <v>103</v>
      </c>
      <c r="P295" s="1" t="s">
        <v>255</v>
      </c>
      <c r="Q295" s="1" t="s">
        <v>256</v>
      </c>
      <c r="R295" s="1">
        <v>142</v>
      </c>
      <c r="S295" s="1">
        <f t="shared" si="18"/>
        <v>0</v>
      </c>
      <c r="T295" s="1" t="s">
        <v>56</v>
      </c>
      <c r="U295" s="1" t="s">
        <v>174</v>
      </c>
      <c r="AA295" s="1">
        <v>1</v>
      </c>
      <c r="AB295" s="1">
        <v>1</v>
      </c>
      <c r="AC295" s="1">
        <v>0</v>
      </c>
      <c r="AD295" s="1">
        <v>0</v>
      </c>
      <c r="AE295" s="1">
        <v>1</v>
      </c>
      <c r="AF295" s="1">
        <v>0</v>
      </c>
      <c r="AG295" s="1">
        <v>1</v>
      </c>
      <c r="AH295" s="1">
        <v>1</v>
      </c>
      <c r="AI295" s="1">
        <f t="shared" si="16"/>
        <v>1</v>
      </c>
      <c r="AJ295" s="1">
        <v>0</v>
      </c>
      <c r="AK295" s="1">
        <f t="shared" si="17"/>
        <v>1</v>
      </c>
      <c r="AL295" s="1">
        <v>1</v>
      </c>
    </row>
    <row r="296" spans="1:38" x14ac:dyDescent="0.3">
      <c r="A296" s="1">
        <v>2013</v>
      </c>
      <c r="B296" s="1">
        <v>295</v>
      </c>
      <c r="C296" s="1">
        <v>1</v>
      </c>
      <c r="D296" s="1" t="s">
        <v>61</v>
      </c>
      <c r="E296" s="1" t="s">
        <v>477</v>
      </c>
      <c r="F296" s="1" t="s">
        <v>712</v>
      </c>
      <c r="G296" s="1" t="s">
        <v>219</v>
      </c>
      <c r="H296" s="1" t="s">
        <v>220</v>
      </c>
      <c r="I296" s="1" t="s">
        <v>34</v>
      </c>
      <c r="J296" s="1" t="s">
        <v>45</v>
      </c>
      <c r="K296" s="1">
        <v>11</v>
      </c>
      <c r="L296" s="1">
        <v>15</v>
      </c>
      <c r="M296" s="1" t="s">
        <v>33</v>
      </c>
      <c r="N296" s="1" t="s">
        <v>34</v>
      </c>
      <c r="O296" s="1" t="s">
        <v>220</v>
      </c>
      <c r="P296" s="1" t="s">
        <v>219</v>
      </c>
      <c r="Q296" s="1" t="s">
        <v>258</v>
      </c>
      <c r="R296" s="1">
        <v>184</v>
      </c>
      <c r="S296" s="1">
        <f t="shared" si="18"/>
        <v>0</v>
      </c>
      <c r="T296" s="1" t="s">
        <v>56</v>
      </c>
      <c r="U296" s="1" t="s">
        <v>174</v>
      </c>
      <c r="AA296" s="1">
        <v>1</v>
      </c>
      <c r="AB296" s="1">
        <v>1</v>
      </c>
      <c r="AC296" s="1">
        <v>0</v>
      </c>
      <c r="AD296" s="1">
        <v>0</v>
      </c>
      <c r="AE296" s="1">
        <v>1</v>
      </c>
      <c r="AF296" s="1">
        <v>0</v>
      </c>
      <c r="AG296" s="1">
        <v>1</v>
      </c>
      <c r="AH296" s="1">
        <v>1</v>
      </c>
      <c r="AI296" s="1">
        <f t="shared" si="16"/>
        <v>1</v>
      </c>
      <c r="AJ296" s="1">
        <v>0</v>
      </c>
      <c r="AK296" s="1">
        <f t="shared" si="17"/>
        <v>1</v>
      </c>
      <c r="AL296" s="1">
        <v>1</v>
      </c>
    </row>
    <row r="297" spans="1:38" x14ac:dyDescent="0.3">
      <c r="A297" s="1">
        <v>2013</v>
      </c>
      <c r="B297" s="1">
        <v>296</v>
      </c>
      <c r="C297" s="1">
        <v>1</v>
      </c>
      <c r="D297" s="1" t="s">
        <v>61</v>
      </c>
      <c r="E297" s="1" t="s">
        <v>381</v>
      </c>
      <c r="F297" s="1" t="s">
        <v>712</v>
      </c>
      <c r="G297" s="1" t="s">
        <v>86</v>
      </c>
      <c r="H297" s="1" t="s">
        <v>87</v>
      </c>
      <c r="I297" s="1" t="s">
        <v>44</v>
      </c>
      <c r="J297" s="1" t="s">
        <v>45</v>
      </c>
      <c r="K297" s="1">
        <v>12</v>
      </c>
      <c r="L297" s="1">
        <v>16</v>
      </c>
      <c r="M297" s="1" t="s">
        <v>132</v>
      </c>
      <c r="N297" s="1" t="s">
        <v>44</v>
      </c>
      <c r="O297" s="1" t="s">
        <v>132</v>
      </c>
      <c r="P297" s="1" t="s">
        <v>131</v>
      </c>
      <c r="Q297" s="1" t="s">
        <v>133</v>
      </c>
      <c r="R297" s="1">
        <v>0</v>
      </c>
      <c r="S297" s="1">
        <f t="shared" si="18"/>
        <v>0</v>
      </c>
      <c r="T297" s="1" t="s">
        <v>173</v>
      </c>
      <c r="U297" s="1" t="s">
        <v>174</v>
      </c>
      <c r="AA297" s="1">
        <v>1</v>
      </c>
      <c r="AB297" s="1">
        <v>1</v>
      </c>
      <c r="AC297" s="1">
        <v>0</v>
      </c>
      <c r="AD297" s="1">
        <v>0</v>
      </c>
      <c r="AE297" s="1">
        <v>1</v>
      </c>
      <c r="AF297" s="1">
        <v>0</v>
      </c>
      <c r="AG297" s="1">
        <v>1</v>
      </c>
      <c r="AH297" s="1">
        <v>1</v>
      </c>
      <c r="AI297" s="1">
        <f t="shared" si="16"/>
        <v>1</v>
      </c>
      <c r="AJ297" s="1">
        <v>0</v>
      </c>
      <c r="AK297" s="1">
        <f t="shared" si="17"/>
        <v>1</v>
      </c>
      <c r="AL297" s="1">
        <v>1</v>
      </c>
    </row>
    <row r="298" spans="1:38" x14ac:dyDescent="0.3">
      <c r="A298" s="1">
        <v>2013</v>
      </c>
      <c r="B298" s="1">
        <v>297</v>
      </c>
      <c r="C298" s="1">
        <v>1</v>
      </c>
      <c r="D298" s="1" t="s">
        <v>61</v>
      </c>
      <c r="E298" s="1" t="s">
        <v>517</v>
      </c>
      <c r="F298" s="1" t="s">
        <v>929</v>
      </c>
      <c r="G298" s="1" t="s">
        <v>137</v>
      </c>
      <c r="H298" s="1" t="s">
        <v>138</v>
      </c>
      <c r="I298" s="1" t="s">
        <v>44</v>
      </c>
      <c r="J298" s="1" t="s">
        <v>45</v>
      </c>
      <c r="K298" s="1">
        <v>12</v>
      </c>
      <c r="L298" s="1">
        <v>16</v>
      </c>
      <c r="M298" s="1" t="s">
        <v>43</v>
      </c>
      <c r="N298" s="1" t="s">
        <v>44</v>
      </c>
      <c r="O298" s="1" t="s">
        <v>43</v>
      </c>
      <c r="P298" s="1" t="s">
        <v>158</v>
      </c>
      <c r="Q298" s="1" t="s">
        <v>159</v>
      </c>
      <c r="R298" s="1">
        <v>257</v>
      </c>
      <c r="S298" s="1">
        <f t="shared" si="18"/>
        <v>1</v>
      </c>
      <c r="T298" s="1" t="s">
        <v>173</v>
      </c>
      <c r="U298" s="1" t="s">
        <v>174</v>
      </c>
      <c r="AA298" s="1">
        <v>1</v>
      </c>
      <c r="AB298" s="1">
        <v>1</v>
      </c>
      <c r="AC298" s="1">
        <v>0</v>
      </c>
      <c r="AD298" s="1">
        <v>0</v>
      </c>
      <c r="AE298" s="1">
        <v>1</v>
      </c>
      <c r="AF298" s="1">
        <v>0</v>
      </c>
      <c r="AG298" s="1">
        <v>1</v>
      </c>
      <c r="AH298" s="1">
        <v>1</v>
      </c>
      <c r="AI298" s="1">
        <f t="shared" si="16"/>
        <v>1</v>
      </c>
      <c r="AJ298" s="1">
        <v>0</v>
      </c>
      <c r="AK298" s="1">
        <f t="shared" si="17"/>
        <v>1</v>
      </c>
      <c r="AL298" s="1">
        <v>1</v>
      </c>
    </row>
    <row r="299" spans="1:38" x14ac:dyDescent="0.3">
      <c r="A299" s="1">
        <v>2013</v>
      </c>
      <c r="B299" s="1">
        <v>298</v>
      </c>
      <c r="C299" s="1">
        <v>1</v>
      </c>
      <c r="D299" s="1" t="s">
        <v>61</v>
      </c>
      <c r="E299" s="1" t="s">
        <v>382</v>
      </c>
      <c r="F299" s="1" t="s">
        <v>756</v>
      </c>
      <c r="G299" s="1" t="s">
        <v>166</v>
      </c>
      <c r="H299" s="1" t="s">
        <v>167</v>
      </c>
      <c r="I299" s="1" t="s">
        <v>44</v>
      </c>
      <c r="J299" s="1" t="s">
        <v>45</v>
      </c>
      <c r="K299" s="1">
        <v>11</v>
      </c>
      <c r="L299" s="1">
        <v>15</v>
      </c>
      <c r="M299" s="1" t="s">
        <v>64</v>
      </c>
      <c r="N299" s="1" t="s">
        <v>34</v>
      </c>
      <c r="O299" s="1" t="s">
        <v>64</v>
      </c>
      <c r="P299" s="1" t="s">
        <v>63</v>
      </c>
      <c r="Q299" s="1" t="s">
        <v>152</v>
      </c>
      <c r="R299" s="1">
        <v>5</v>
      </c>
      <c r="S299" s="1">
        <f t="shared" si="18"/>
        <v>0</v>
      </c>
      <c r="T299" s="1" t="s">
        <v>173</v>
      </c>
      <c r="U299" s="1" t="s">
        <v>174</v>
      </c>
      <c r="AA299" s="1">
        <v>1</v>
      </c>
      <c r="AB299" s="1">
        <v>1</v>
      </c>
      <c r="AC299" s="1">
        <v>0</v>
      </c>
      <c r="AD299" s="1">
        <v>0</v>
      </c>
      <c r="AE299" s="1">
        <v>1</v>
      </c>
      <c r="AF299" s="1">
        <v>0</v>
      </c>
      <c r="AG299" s="1">
        <v>1</v>
      </c>
      <c r="AH299" s="1">
        <v>1</v>
      </c>
      <c r="AI299" s="1">
        <f t="shared" si="16"/>
        <v>1</v>
      </c>
      <c r="AJ299" s="1">
        <v>0</v>
      </c>
      <c r="AK299" s="1">
        <f t="shared" si="17"/>
        <v>1</v>
      </c>
      <c r="AL299" s="1">
        <v>1</v>
      </c>
    </row>
    <row r="300" spans="1:38" x14ac:dyDescent="0.3">
      <c r="A300" s="1">
        <v>2013</v>
      </c>
      <c r="B300" s="1">
        <v>299</v>
      </c>
      <c r="C300" s="1">
        <v>1</v>
      </c>
      <c r="D300" s="1" t="s">
        <v>61</v>
      </c>
      <c r="E300" s="1" t="s">
        <v>578</v>
      </c>
      <c r="F300" s="1" t="s">
        <v>808</v>
      </c>
      <c r="G300" s="1" t="s">
        <v>63</v>
      </c>
      <c r="H300" s="1" t="s">
        <v>64</v>
      </c>
      <c r="I300" s="1" t="s">
        <v>34</v>
      </c>
      <c r="J300" s="1" t="s">
        <v>45</v>
      </c>
      <c r="K300" s="1">
        <v>15</v>
      </c>
      <c r="L300" s="1">
        <v>19</v>
      </c>
      <c r="M300" s="1" t="s">
        <v>216</v>
      </c>
      <c r="N300" s="1" t="s">
        <v>44</v>
      </c>
      <c r="O300" s="1" t="s">
        <v>216</v>
      </c>
      <c r="P300" s="1" t="s">
        <v>209</v>
      </c>
      <c r="Q300" s="1" t="s">
        <v>210</v>
      </c>
      <c r="R300" s="1">
        <v>2</v>
      </c>
      <c r="S300" s="1">
        <f t="shared" si="18"/>
        <v>0</v>
      </c>
      <c r="T300" s="1" t="s">
        <v>173</v>
      </c>
      <c r="U300" s="1" t="s">
        <v>174</v>
      </c>
      <c r="AA300" s="1">
        <v>1</v>
      </c>
      <c r="AB300" s="1">
        <v>1</v>
      </c>
      <c r="AC300" s="1">
        <v>0</v>
      </c>
      <c r="AD300" s="1">
        <v>0</v>
      </c>
      <c r="AE300" s="1">
        <v>1</v>
      </c>
      <c r="AF300" s="1">
        <v>0</v>
      </c>
      <c r="AG300" s="1">
        <v>1</v>
      </c>
      <c r="AH300" s="1">
        <v>1</v>
      </c>
      <c r="AI300" s="1">
        <f t="shared" si="16"/>
        <v>1</v>
      </c>
      <c r="AJ300" s="1">
        <v>0</v>
      </c>
      <c r="AK300" s="1">
        <f t="shared" si="17"/>
        <v>1</v>
      </c>
      <c r="AL300" s="1">
        <v>1</v>
      </c>
    </row>
    <row r="301" spans="1:38" x14ac:dyDescent="0.3">
      <c r="A301" s="1">
        <v>2013</v>
      </c>
      <c r="B301" s="1">
        <v>300</v>
      </c>
      <c r="C301" s="1">
        <v>1</v>
      </c>
      <c r="D301" s="1" t="s">
        <v>61</v>
      </c>
      <c r="E301" s="1" t="s">
        <v>383</v>
      </c>
      <c r="F301" s="1" t="s">
        <v>810</v>
      </c>
      <c r="G301" s="1" t="s">
        <v>108</v>
      </c>
      <c r="H301" s="1" t="s">
        <v>109</v>
      </c>
      <c r="I301" s="1" t="s">
        <v>44</v>
      </c>
      <c r="J301" s="1" t="s">
        <v>45</v>
      </c>
      <c r="K301" s="1">
        <v>7</v>
      </c>
      <c r="L301" s="1">
        <v>11</v>
      </c>
      <c r="M301" s="1" t="s">
        <v>195</v>
      </c>
      <c r="N301" s="1" t="s">
        <v>34</v>
      </c>
      <c r="O301" s="1" t="s">
        <v>195</v>
      </c>
      <c r="P301" s="1" t="s">
        <v>196</v>
      </c>
      <c r="Q301" s="1" t="s">
        <v>197</v>
      </c>
      <c r="R301" s="1">
        <v>303</v>
      </c>
      <c r="S301" s="1">
        <f t="shared" si="18"/>
        <v>1</v>
      </c>
      <c r="T301" s="1" t="s">
        <v>173</v>
      </c>
      <c r="U301" s="1" t="s">
        <v>174</v>
      </c>
      <c r="AA301" s="1">
        <v>1</v>
      </c>
      <c r="AB301" s="1">
        <v>1</v>
      </c>
      <c r="AC301" s="1">
        <v>0</v>
      </c>
      <c r="AD301" s="1">
        <v>0</v>
      </c>
      <c r="AE301" s="1">
        <v>1</v>
      </c>
      <c r="AF301" s="1">
        <v>0</v>
      </c>
      <c r="AG301" s="1">
        <v>1</v>
      </c>
      <c r="AH301" s="1">
        <v>1</v>
      </c>
      <c r="AI301" s="1">
        <f t="shared" si="16"/>
        <v>1</v>
      </c>
      <c r="AJ301" s="1">
        <v>0</v>
      </c>
      <c r="AK301" s="1">
        <f t="shared" si="17"/>
        <v>1</v>
      </c>
      <c r="AL301" s="1">
        <v>1</v>
      </c>
    </row>
    <row r="302" spans="1:38" x14ac:dyDescent="0.3">
      <c r="A302" s="1">
        <v>2013</v>
      </c>
      <c r="B302" s="1">
        <v>301</v>
      </c>
      <c r="C302" s="1">
        <v>1</v>
      </c>
      <c r="D302" s="1" t="s">
        <v>61</v>
      </c>
      <c r="E302" s="1" t="s">
        <v>579</v>
      </c>
      <c r="F302" s="1" t="s">
        <v>930</v>
      </c>
      <c r="G302" s="1" t="s">
        <v>171</v>
      </c>
      <c r="H302" s="1" t="s">
        <v>172</v>
      </c>
      <c r="I302" s="1" t="s">
        <v>44</v>
      </c>
      <c r="J302" s="1" t="s">
        <v>45</v>
      </c>
      <c r="K302" s="1">
        <v>9</v>
      </c>
      <c r="L302" s="1">
        <v>13</v>
      </c>
      <c r="M302" s="1" t="s">
        <v>82</v>
      </c>
      <c r="N302" s="1" t="s">
        <v>44</v>
      </c>
      <c r="O302" s="1" t="s">
        <v>82</v>
      </c>
      <c r="P302" s="1" t="s">
        <v>84</v>
      </c>
      <c r="Q302" s="1" t="s">
        <v>85</v>
      </c>
      <c r="R302" s="1">
        <v>78</v>
      </c>
      <c r="S302" s="1">
        <f t="shared" si="18"/>
        <v>0</v>
      </c>
      <c r="T302" s="1" t="s">
        <v>173</v>
      </c>
      <c r="U302" s="1" t="s">
        <v>174</v>
      </c>
      <c r="AA302" s="1">
        <v>1</v>
      </c>
      <c r="AB302" s="1">
        <v>1</v>
      </c>
      <c r="AC302" s="1">
        <v>0</v>
      </c>
      <c r="AD302" s="1">
        <v>0</v>
      </c>
      <c r="AE302" s="1">
        <v>1</v>
      </c>
      <c r="AF302" s="1">
        <v>0</v>
      </c>
      <c r="AG302" s="1">
        <v>1</v>
      </c>
      <c r="AH302" s="1">
        <v>1</v>
      </c>
      <c r="AI302" s="1">
        <f t="shared" si="16"/>
        <v>1</v>
      </c>
      <c r="AJ302" s="1">
        <v>0</v>
      </c>
      <c r="AK302" s="1">
        <f t="shared" si="17"/>
        <v>1</v>
      </c>
      <c r="AL302" s="1">
        <v>1</v>
      </c>
    </row>
    <row r="303" spans="1:38" x14ac:dyDescent="0.3">
      <c r="A303" s="1">
        <v>2013</v>
      </c>
      <c r="B303" s="1">
        <v>302</v>
      </c>
      <c r="C303" s="1">
        <v>1</v>
      </c>
      <c r="D303" s="1" t="s">
        <v>61</v>
      </c>
      <c r="E303" s="1" t="s">
        <v>579</v>
      </c>
      <c r="F303" s="1" t="s">
        <v>912</v>
      </c>
      <c r="G303" s="1" t="s">
        <v>127</v>
      </c>
      <c r="H303" s="1" t="s">
        <v>128</v>
      </c>
      <c r="I303" s="1" t="s">
        <v>44</v>
      </c>
      <c r="J303" s="1" t="s">
        <v>45</v>
      </c>
      <c r="K303" s="1">
        <v>16</v>
      </c>
      <c r="L303" s="1">
        <v>20</v>
      </c>
      <c r="M303" s="1" t="s">
        <v>99</v>
      </c>
      <c r="N303" s="1" t="s">
        <v>44</v>
      </c>
      <c r="O303" s="1" t="s">
        <v>99</v>
      </c>
      <c r="P303" s="1" t="s">
        <v>209</v>
      </c>
      <c r="Q303" s="1" t="s">
        <v>210</v>
      </c>
      <c r="R303" s="1">
        <v>2</v>
      </c>
      <c r="S303" s="1">
        <f t="shared" si="18"/>
        <v>0</v>
      </c>
      <c r="T303" s="1" t="s">
        <v>173</v>
      </c>
      <c r="U303" s="1" t="s">
        <v>174</v>
      </c>
      <c r="AA303" s="1">
        <v>1</v>
      </c>
      <c r="AB303" s="1">
        <v>1</v>
      </c>
      <c r="AC303" s="1">
        <v>0</v>
      </c>
      <c r="AD303" s="1">
        <v>0</v>
      </c>
      <c r="AE303" s="1">
        <v>1</v>
      </c>
      <c r="AF303" s="1">
        <v>0</v>
      </c>
      <c r="AG303" s="1">
        <v>1</v>
      </c>
      <c r="AH303" s="1">
        <v>1</v>
      </c>
      <c r="AI303" s="1">
        <f t="shared" si="16"/>
        <v>1</v>
      </c>
      <c r="AJ303" s="1">
        <v>0</v>
      </c>
      <c r="AK303" s="1">
        <f t="shared" si="17"/>
        <v>1</v>
      </c>
      <c r="AL303" s="1">
        <v>1</v>
      </c>
    </row>
    <row r="304" spans="1:38" x14ac:dyDescent="0.3">
      <c r="A304" s="1">
        <v>2013</v>
      </c>
      <c r="B304" s="1">
        <v>303</v>
      </c>
      <c r="C304" s="1">
        <v>1</v>
      </c>
      <c r="D304" s="1" t="s">
        <v>61</v>
      </c>
      <c r="E304" s="1" t="s">
        <v>478</v>
      </c>
      <c r="F304" s="1" t="s">
        <v>689</v>
      </c>
      <c r="G304" s="1" t="s">
        <v>71</v>
      </c>
      <c r="H304" s="1" t="s">
        <v>72</v>
      </c>
      <c r="I304" s="1" t="s">
        <v>34</v>
      </c>
      <c r="J304" s="1" t="s">
        <v>45</v>
      </c>
      <c r="K304" s="1">
        <v>2</v>
      </c>
      <c r="L304" s="1">
        <v>6</v>
      </c>
      <c r="M304" s="1" t="s">
        <v>144</v>
      </c>
      <c r="N304" s="1" t="s">
        <v>34</v>
      </c>
      <c r="O304" s="1" t="s">
        <v>144</v>
      </c>
      <c r="P304" s="1" t="s">
        <v>145</v>
      </c>
      <c r="Q304" s="1" t="s">
        <v>146</v>
      </c>
      <c r="R304" s="1">
        <v>232</v>
      </c>
      <c r="S304" s="1">
        <f t="shared" si="18"/>
        <v>1</v>
      </c>
      <c r="T304" s="1" t="s">
        <v>173</v>
      </c>
      <c r="U304" s="1" t="s">
        <v>174</v>
      </c>
      <c r="AA304" s="1">
        <v>1</v>
      </c>
      <c r="AB304" s="1">
        <v>1</v>
      </c>
      <c r="AC304" s="1">
        <v>0</v>
      </c>
      <c r="AD304" s="1">
        <v>0</v>
      </c>
      <c r="AE304" s="1">
        <v>1</v>
      </c>
      <c r="AF304" s="1">
        <v>0</v>
      </c>
      <c r="AG304" s="1">
        <v>1</v>
      </c>
      <c r="AH304" s="1">
        <v>1</v>
      </c>
      <c r="AI304" s="1">
        <f t="shared" si="16"/>
        <v>1</v>
      </c>
      <c r="AJ304" s="1">
        <v>0</v>
      </c>
      <c r="AK304" s="1">
        <f t="shared" si="17"/>
        <v>1</v>
      </c>
      <c r="AL304" s="1">
        <v>1</v>
      </c>
    </row>
    <row r="305" spans="1:38" x14ac:dyDescent="0.3">
      <c r="A305" s="1">
        <v>2013</v>
      </c>
      <c r="B305" s="1">
        <v>304</v>
      </c>
      <c r="C305" s="1">
        <v>1</v>
      </c>
      <c r="D305" s="1" t="s">
        <v>61</v>
      </c>
      <c r="E305" s="1" t="s">
        <v>328</v>
      </c>
      <c r="F305" s="1" t="s">
        <v>931</v>
      </c>
      <c r="G305" s="1" t="s">
        <v>32</v>
      </c>
      <c r="H305" s="1" t="s">
        <v>33</v>
      </c>
      <c r="I305" s="1" t="s">
        <v>34</v>
      </c>
      <c r="J305" s="1" t="s">
        <v>45</v>
      </c>
      <c r="K305" s="1">
        <v>4</v>
      </c>
      <c r="L305" s="1">
        <v>8</v>
      </c>
      <c r="M305" s="1" t="s">
        <v>144</v>
      </c>
      <c r="N305" s="1" t="s">
        <v>34</v>
      </c>
      <c r="O305" s="1" t="s">
        <v>144</v>
      </c>
      <c r="P305" s="1" t="s">
        <v>145</v>
      </c>
      <c r="Q305" s="1" t="s">
        <v>146</v>
      </c>
      <c r="R305" s="1">
        <v>232</v>
      </c>
      <c r="S305" s="1">
        <f t="shared" si="18"/>
        <v>1</v>
      </c>
      <c r="T305" s="1" t="s">
        <v>173</v>
      </c>
      <c r="U305" s="1" t="s">
        <v>174</v>
      </c>
      <c r="AA305" s="1">
        <v>1</v>
      </c>
      <c r="AB305" s="1">
        <v>1</v>
      </c>
      <c r="AC305" s="1">
        <v>0</v>
      </c>
      <c r="AD305" s="1">
        <v>0</v>
      </c>
      <c r="AE305" s="1">
        <v>1</v>
      </c>
      <c r="AF305" s="1">
        <v>0</v>
      </c>
      <c r="AG305" s="1">
        <v>1</v>
      </c>
      <c r="AH305" s="1">
        <v>1</v>
      </c>
      <c r="AI305" s="1">
        <f t="shared" si="16"/>
        <v>1</v>
      </c>
      <c r="AJ305" s="1">
        <v>0</v>
      </c>
      <c r="AK305" s="1">
        <f t="shared" si="17"/>
        <v>1</v>
      </c>
      <c r="AL305" s="1">
        <v>1</v>
      </c>
    </row>
    <row r="306" spans="1:38" x14ac:dyDescent="0.3">
      <c r="A306" s="1">
        <v>2013</v>
      </c>
      <c r="B306" s="1">
        <v>305</v>
      </c>
      <c r="C306" s="1">
        <v>1</v>
      </c>
      <c r="D306" s="1" t="s">
        <v>61</v>
      </c>
      <c r="E306" s="1" t="s">
        <v>436</v>
      </c>
      <c r="F306" s="1" t="s">
        <v>932</v>
      </c>
      <c r="G306" s="1" t="s">
        <v>63</v>
      </c>
      <c r="H306" s="1" t="s">
        <v>64</v>
      </c>
      <c r="I306" s="1" t="s">
        <v>34</v>
      </c>
      <c r="J306" s="1" t="s">
        <v>45</v>
      </c>
      <c r="K306" s="1">
        <v>9</v>
      </c>
      <c r="L306" s="1">
        <v>13</v>
      </c>
      <c r="M306" s="1" t="s">
        <v>109</v>
      </c>
      <c r="N306" s="1" t="s">
        <v>44</v>
      </c>
      <c r="O306" s="1" t="s">
        <v>64</v>
      </c>
      <c r="P306" s="1" t="s">
        <v>63</v>
      </c>
      <c r="Q306" s="1" t="s">
        <v>152</v>
      </c>
      <c r="R306" s="1">
        <v>5</v>
      </c>
      <c r="S306" s="1">
        <f t="shared" si="18"/>
        <v>0</v>
      </c>
      <c r="T306" s="1" t="s">
        <v>56</v>
      </c>
      <c r="U306" s="1" t="s">
        <v>174</v>
      </c>
      <c r="AA306" s="1">
        <v>1</v>
      </c>
      <c r="AB306" s="1">
        <v>1</v>
      </c>
      <c r="AC306" s="1">
        <v>0</v>
      </c>
      <c r="AD306" s="1">
        <v>0</v>
      </c>
      <c r="AE306" s="1">
        <v>1</v>
      </c>
      <c r="AF306" s="1">
        <v>0</v>
      </c>
      <c r="AG306" s="1">
        <v>1</v>
      </c>
      <c r="AH306" s="1">
        <v>1</v>
      </c>
      <c r="AI306" s="1">
        <f t="shared" si="16"/>
        <v>1</v>
      </c>
      <c r="AJ306" s="1">
        <v>0</v>
      </c>
      <c r="AK306" s="1">
        <f t="shared" si="17"/>
        <v>1</v>
      </c>
      <c r="AL306" s="1">
        <v>1</v>
      </c>
    </row>
    <row r="307" spans="1:38" x14ac:dyDescent="0.3">
      <c r="A307" s="1">
        <v>2013</v>
      </c>
      <c r="B307" s="1">
        <v>306</v>
      </c>
      <c r="C307" s="1">
        <v>1</v>
      </c>
      <c r="D307" s="1" t="s">
        <v>61</v>
      </c>
      <c r="E307" s="1" t="s">
        <v>414</v>
      </c>
      <c r="F307" s="1" t="s">
        <v>933</v>
      </c>
      <c r="G307" s="1" t="s">
        <v>77</v>
      </c>
      <c r="H307" s="1" t="s">
        <v>78</v>
      </c>
      <c r="I307" s="1" t="s">
        <v>44</v>
      </c>
      <c r="J307" s="1" t="s">
        <v>45</v>
      </c>
      <c r="K307" s="1">
        <v>8</v>
      </c>
      <c r="L307" s="1">
        <v>12</v>
      </c>
      <c r="M307" s="1" t="s">
        <v>144</v>
      </c>
      <c r="N307" s="1" t="s">
        <v>34</v>
      </c>
      <c r="O307" s="1" t="s">
        <v>78</v>
      </c>
      <c r="P307" s="1" t="s">
        <v>77</v>
      </c>
      <c r="Q307" s="1" t="s">
        <v>79</v>
      </c>
      <c r="R307" s="1">
        <v>1</v>
      </c>
      <c r="S307" s="1">
        <f t="shared" si="18"/>
        <v>0</v>
      </c>
      <c r="T307" s="1" t="s">
        <v>56</v>
      </c>
      <c r="U307" s="1" t="s">
        <v>174</v>
      </c>
      <c r="AA307" s="1">
        <v>1</v>
      </c>
      <c r="AB307" s="1">
        <v>1</v>
      </c>
      <c r="AC307" s="1">
        <v>0</v>
      </c>
      <c r="AD307" s="1">
        <v>0</v>
      </c>
      <c r="AE307" s="1">
        <v>1</v>
      </c>
      <c r="AF307" s="1">
        <v>0</v>
      </c>
      <c r="AG307" s="1">
        <v>1</v>
      </c>
      <c r="AH307" s="1">
        <v>1</v>
      </c>
      <c r="AI307" s="1">
        <f t="shared" si="16"/>
        <v>1</v>
      </c>
      <c r="AJ307" s="1">
        <v>0</v>
      </c>
      <c r="AK307" s="1">
        <f t="shared" si="17"/>
        <v>1</v>
      </c>
      <c r="AL307" s="1">
        <v>1</v>
      </c>
    </row>
    <row r="308" spans="1:38" x14ac:dyDescent="0.3">
      <c r="A308" s="1">
        <v>2013</v>
      </c>
      <c r="B308" s="1">
        <v>307</v>
      </c>
      <c r="C308" s="1">
        <v>2</v>
      </c>
      <c r="D308" s="1" t="s">
        <v>61</v>
      </c>
      <c r="E308" s="1" t="s">
        <v>414</v>
      </c>
      <c r="F308" s="1" t="s">
        <v>933</v>
      </c>
      <c r="G308" s="1" t="s">
        <v>77</v>
      </c>
      <c r="H308" s="1" t="s">
        <v>78</v>
      </c>
      <c r="I308" s="1" t="s">
        <v>44</v>
      </c>
      <c r="J308" s="1" t="s">
        <v>45</v>
      </c>
      <c r="K308" s="1">
        <v>10</v>
      </c>
      <c r="L308" s="1">
        <v>14</v>
      </c>
      <c r="M308" s="1" t="s">
        <v>184</v>
      </c>
      <c r="N308" s="1" t="s">
        <v>44</v>
      </c>
      <c r="O308" s="1" t="s">
        <v>78</v>
      </c>
      <c r="P308" s="1" t="s">
        <v>77</v>
      </c>
      <c r="Q308" s="1" t="s">
        <v>79</v>
      </c>
      <c r="R308" s="1">
        <v>1</v>
      </c>
      <c r="S308" s="1">
        <f t="shared" si="18"/>
        <v>0</v>
      </c>
      <c r="T308" s="1" t="s">
        <v>56</v>
      </c>
      <c r="U308" s="1" t="s">
        <v>174</v>
      </c>
      <c r="AA308" s="1">
        <v>1</v>
      </c>
      <c r="AB308" s="1">
        <v>1</v>
      </c>
      <c r="AC308" s="1">
        <v>0</v>
      </c>
      <c r="AD308" s="1">
        <v>0</v>
      </c>
      <c r="AE308" s="1">
        <v>1</v>
      </c>
      <c r="AF308" s="1">
        <v>0</v>
      </c>
      <c r="AG308" s="1">
        <v>1</v>
      </c>
      <c r="AH308" s="1">
        <v>1</v>
      </c>
      <c r="AI308" s="1">
        <f t="shared" si="16"/>
        <v>1</v>
      </c>
      <c r="AJ308" s="1">
        <v>0</v>
      </c>
      <c r="AK308" s="1">
        <f t="shared" si="17"/>
        <v>1</v>
      </c>
      <c r="AL308" s="1">
        <v>1</v>
      </c>
    </row>
    <row r="309" spans="1:38" x14ac:dyDescent="0.3">
      <c r="A309" s="1">
        <v>2013</v>
      </c>
      <c r="B309" s="1">
        <v>308</v>
      </c>
      <c r="C309" s="1">
        <v>1</v>
      </c>
      <c r="D309" s="1" t="s">
        <v>61</v>
      </c>
      <c r="E309" s="1" t="s">
        <v>603</v>
      </c>
      <c r="F309" s="1" t="s">
        <v>823</v>
      </c>
      <c r="G309" s="1" t="s">
        <v>161</v>
      </c>
      <c r="H309" s="1" t="s">
        <v>162</v>
      </c>
      <c r="I309" s="1" t="s">
        <v>34</v>
      </c>
      <c r="J309" s="1" t="s">
        <v>45</v>
      </c>
      <c r="K309" s="1">
        <v>16</v>
      </c>
      <c r="L309" s="1">
        <v>20</v>
      </c>
      <c r="M309" s="1" t="s">
        <v>95</v>
      </c>
      <c r="N309" s="1" t="s">
        <v>44</v>
      </c>
      <c r="O309" s="1" t="s">
        <v>95</v>
      </c>
      <c r="P309" s="1" t="s">
        <v>94</v>
      </c>
      <c r="Q309" s="1" t="s">
        <v>176</v>
      </c>
      <c r="R309" s="1">
        <v>15</v>
      </c>
      <c r="S309" s="1">
        <f t="shared" si="18"/>
        <v>0</v>
      </c>
      <c r="T309" s="1" t="s">
        <v>173</v>
      </c>
      <c r="U309" s="1" t="s">
        <v>174</v>
      </c>
      <c r="AA309" s="1">
        <v>1</v>
      </c>
      <c r="AB309" s="1">
        <v>1</v>
      </c>
      <c r="AC309" s="1">
        <v>0</v>
      </c>
      <c r="AD309" s="1">
        <v>0</v>
      </c>
      <c r="AE309" s="1">
        <v>1</v>
      </c>
      <c r="AF309" s="1">
        <v>0</v>
      </c>
      <c r="AG309" s="1">
        <v>1</v>
      </c>
      <c r="AH309" s="1">
        <v>1</v>
      </c>
      <c r="AI309" s="1">
        <f t="shared" si="16"/>
        <v>1</v>
      </c>
      <c r="AJ309" s="1">
        <v>0</v>
      </c>
      <c r="AK309" s="1">
        <f t="shared" si="17"/>
        <v>1</v>
      </c>
      <c r="AL309" s="1">
        <v>1</v>
      </c>
    </row>
    <row r="310" spans="1:38" x14ac:dyDescent="0.3">
      <c r="A310" s="1">
        <v>2013</v>
      </c>
      <c r="B310" s="1">
        <v>309</v>
      </c>
      <c r="C310" s="1">
        <v>1</v>
      </c>
      <c r="D310" s="1" t="s">
        <v>61</v>
      </c>
      <c r="E310" s="1" t="s">
        <v>300</v>
      </c>
      <c r="F310" s="1" t="s">
        <v>934</v>
      </c>
      <c r="G310" s="1" t="s">
        <v>248</v>
      </c>
      <c r="H310" s="1" t="s">
        <v>212</v>
      </c>
      <c r="I310" s="1" t="s">
        <v>44</v>
      </c>
      <c r="J310" s="1" t="s">
        <v>45</v>
      </c>
      <c r="K310" s="1">
        <v>3</v>
      </c>
      <c r="L310" s="1">
        <v>7</v>
      </c>
      <c r="M310" s="1" t="s">
        <v>54</v>
      </c>
      <c r="N310" s="1" t="s">
        <v>34</v>
      </c>
      <c r="O310" s="1" t="s">
        <v>212</v>
      </c>
      <c r="P310" s="1" t="s">
        <v>248</v>
      </c>
      <c r="Q310" s="1" t="s">
        <v>301</v>
      </c>
      <c r="R310" s="1">
        <v>8</v>
      </c>
      <c r="S310" s="1">
        <f t="shared" si="18"/>
        <v>0</v>
      </c>
      <c r="T310" s="1" t="s">
        <v>56</v>
      </c>
      <c r="U310" s="1" t="s">
        <v>174</v>
      </c>
      <c r="AA310" s="1">
        <v>1</v>
      </c>
      <c r="AB310" s="1">
        <v>1</v>
      </c>
      <c r="AC310" s="1">
        <v>0</v>
      </c>
      <c r="AD310" s="1">
        <v>0</v>
      </c>
      <c r="AE310" s="1">
        <v>1</v>
      </c>
      <c r="AF310" s="1">
        <v>0</v>
      </c>
      <c r="AG310" s="1">
        <v>1</v>
      </c>
      <c r="AH310" s="1">
        <v>1</v>
      </c>
      <c r="AI310" s="1">
        <f t="shared" si="16"/>
        <v>1</v>
      </c>
      <c r="AJ310" s="1">
        <v>0</v>
      </c>
      <c r="AK310" s="1">
        <f t="shared" si="17"/>
        <v>1</v>
      </c>
      <c r="AL310" s="1">
        <v>1</v>
      </c>
    </row>
    <row r="311" spans="1:38" x14ac:dyDescent="0.3">
      <c r="A311" s="1">
        <v>2013</v>
      </c>
      <c r="B311" s="1">
        <v>310</v>
      </c>
      <c r="C311" s="1">
        <v>1</v>
      </c>
      <c r="D311" s="1" t="s">
        <v>61</v>
      </c>
      <c r="E311" s="1" t="s">
        <v>343</v>
      </c>
      <c r="F311" s="1" t="s">
        <v>935</v>
      </c>
      <c r="G311" s="1" t="s">
        <v>86</v>
      </c>
      <c r="H311" s="1" t="s">
        <v>87</v>
      </c>
      <c r="I311" s="1" t="s">
        <v>44</v>
      </c>
      <c r="J311" s="1" t="s">
        <v>45</v>
      </c>
      <c r="K311" s="1">
        <v>13</v>
      </c>
      <c r="L311" s="1">
        <v>17</v>
      </c>
      <c r="M311" s="1" t="s">
        <v>54</v>
      </c>
      <c r="N311" s="1" t="s">
        <v>34</v>
      </c>
      <c r="O311" s="1" t="s">
        <v>54</v>
      </c>
      <c r="P311" s="1" t="s">
        <v>53</v>
      </c>
      <c r="Q311" s="1" t="s">
        <v>55</v>
      </c>
      <c r="R311" s="1">
        <v>216</v>
      </c>
      <c r="S311" s="1">
        <f t="shared" si="18"/>
        <v>1</v>
      </c>
      <c r="T311" s="1" t="s">
        <v>173</v>
      </c>
      <c r="U311" s="1" t="s">
        <v>174</v>
      </c>
      <c r="AA311" s="1">
        <v>1</v>
      </c>
      <c r="AB311" s="1">
        <v>1</v>
      </c>
      <c r="AC311" s="1">
        <v>0</v>
      </c>
      <c r="AD311" s="1">
        <v>0</v>
      </c>
      <c r="AE311" s="1">
        <v>1</v>
      </c>
      <c r="AF311" s="1">
        <v>0</v>
      </c>
      <c r="AG311" s="1">
        <v>1</v>
      </c>
      <c r="AH311" s="1">
        <v>1</v>
      </c>
      <c r="AI311" s="1">
        <f t="shared" si="16"/>
        <v>1</v>
      </c>
      <c r="AJ311" s="1">
        <v>0</v>
      </c>
      <c r="AK311" s="1">
        <f t="shared" si="17"/>
        <v>1</v>
      </c>
      <c r="AL311" s="1">
        <v>1</v>
      </c>
    </row>
    <row r="312" spans="1:38" x14ac:dyDescent="0.3">
      <c r="A312" s="1">
        <v>2013</v>
      </c>
      <c r="B312" s="1">
        <v>311</v>
      </c>
      <c r="C312" s="1">
        <v>1</v>
      </c>
      <c r="D312" s="1" t="s">
        <v>61</v>
      </c>
      <c r="E312" s="1" t="s">
        <v>343</v>
      </c>
      <c r="F312" s="1" t="s">
        <v>777</v>
      </c>
      <c r="G312" s="1" t="s">
        <v>131</v>
      </c>
      <c r="H312" s="1" t="s">
        <v>132</v>
      </c>
      <c r="I312" s="1" t="s">
        <v>44</v>
      </c>
      <c r="J312" s="1" t="s">
        <v>45</v>
      </c>
      <c r="K312" s="1">
        <v>14</v>
      </c>
      <c r="L312" s="1">
        <v>18</v>
      </c>
      <c r="M312" s="1" t="s">
        <v>99</v>
      </c>
      <c r="N312" s="1" t="s">
        <v>44</v>
      </c>
      <c r="O312" s="1" t="s">
        <v>99</v>
      </c>
      <c r="P312" s="1" t="s">
        <v>209</v>
      </c>
      <c r="Q312" s="1" t="s">
        <v>210</v>
      </c>
      <c r="R312" s="1">
        <v>2</v>
      </c>
      <c r="S312" s="1">
        <f t="shared" si="18"/>
        <v>0</v>
      </c>
      <c r="T312" s="1" t="s">
        <v>173</v>
      </c>
      <c r="U312" s="1" t="s">
        <v>174</v>
      </c>
      <c r="AA312" s="1">
        <v>1</v>
      </c>
      <c r="AB312" s="1">
        <v>1</v>
      </c>
      <c r="AC312" s="1">
        <v>0</v>
      </c>
      <c r="AD312" s="1">
        <v>0</v>
      </c>
      <c r="AE312" s="1">
        <v>1</v>
      </c>
      <c r="AF312" s="1">
        <v>0</v>
      </c>
      <c r="AG312" s="1">
        <v>1</v>
      </c>
      <c r="AH312" s="1">
        <v>1</v>
      </c>
      <c r="AI312" s="1">
        <f t="shared" si="16"/>
        <v>1</v>
      </c>
      <c r="AJ312" s="1">
        <v>0</v>
      </c>
      <c r="AK312" s="1">
        <f t="shared" si="17"/>
        <v>1</v>
      </c>
      <c r="AL312" s="1">
        <v>1</v>
      </c>
    </row>
    <row r="313" spans="1:38" x14ac:dyDescent="0.3">
      <c r="A313" s="1">
        <v>2013</v>
      </c>
      <c r="B313" s="1">
        <v>312</v>
      </c>
      <c r="C313" s="1">
        <v>1</v>
      </c>
      <c r="D313" s="1" t="s">
        <v>61</v>
      </c>
      <c r="E313" s="1" t="s">
        <v>453</v>
      </c>
      <c r="F313" s="1" t="s">
        <v>350</v>
      </c>
      <c r="G313" s="1" t="s">
        <v>77</v>
      </c>
      <c r="H313" s="1" t="s">
        <v>78</v>
      </c>
      <c r="I313" s="1" t="s">
        <v>44</v>
      </c>
      <c r="J313" s="1" t="s">
        <v>45</v>
      </c>
      <c r="K313" s="1">
        <v>10</v>
      </c>
      <c r="L313" s="1">
        <v>14</v>
      </c>
      <c r="M313" s="1" t="s">
        <v>184</v>
      </c>
      <c r="N313" s="1" t="s">
        <v>44</v>
      </c>
      <c r="O313" s="1" t="s">
        <v>78</v>
      </c>
      <c r="P313" s="1" t="s">
        <v>77</v>
      </c>
      <c r="Q313" s="1" t="s">
        <v>79</v>
      </c>
      <c r="R313" s="1">
        <v>1</v>
      </c>
      <c r="S313" s="1">
        <f t="shared" si="18"/>
        <v>0</v>
      </c>
      <c r="T313" s="1" t="s">
        <v>56</v>
      </c>
      <c r="U313" s="1" t="s">
        <v>174</v>
      </c>
      <c r="AA313" s="1">
        <v>1</v>
      </c>
      <c r="AB313" s="1">
        <v>1</v>
      </c>
      <c r="AC313" s="1">
        <v>0</v>
      </c>
      <c r="AD313" s="1">
        <v>0</v>
      </c>
      <c r="AE313" s="1">
        <v>1</v>
      </c>
      <c r="AF313" s="1">
        <v>0</v>
      </c>
      <c r="AG313" s="1">
        <v>1</v>
      </c>
      <c r="AH313" s="1">
        <v>1</v>
      </c>
      <c r="AI313" s="1">
        <f t="shared" si="16"/>
        <v>1</v>
      </c>
      <c r="AJ313" s="1">
        <v>0</v>
      </c>
      <c r="AK313" s="1">
        <f t="shared" si="17"/>
        <v>1</v>
      </c>
      <c r="AL313" s="1">
        <v>1</v>
      </c>
    </row>
    <row r="314" spans="1:38" x14ac:dyDescent="0.3">
      <c r="A314" s="1">
        <v>2013</v>
      </c>
      <c r="B314" s="1">
        <v>313</v>
      </c>
      <c r="C314" s="1">
        <v>1</v>
      </c>
      <c r="D314" s="1" t="s">
        <v>61</v>
      </c>
      <c r="E314" s="1" t="s">
        <v>521</v>
      </c>
      <c r="F314" s="1" t="s">
        <v>744</v>
      </c>
      <c r="G314" s="1" t="s">
        <v>166</v>
      </c>
      <c r="H314" s="1" t="s">
        <v>167</v>
      </c>
      <c r="I314" s="1" t="s">
        <v>44</v>
      </c>
      <c r="J314" s="1" t="s">
        <v>45</v>
      </c>
      <c r="K314" s="1">
        <v>12</v>
      </c>
      <c r="L314" s="1">
        <v>16</v>
      </c>
      <c r="M314" s="1" t="s">
        <v>90</v>
      </c>
      <c r="N314" s="1" t="s">
        <v>44</v>
      </c>
      <c r="O314" s="1" t="s">
        <v>90</v>
      </c>
      <c r="P314" s="1" t="s">
        <v>89</v>
      </c>
      <c r="Q314" s="1" t="s">
        <v>232</v>
      </c>
      <c r="R314" s="1">
        <v>192</v>
      </c>
      <c r="S314" s="1">
        <f t="shared" si="18"/>
        <v>0</v>
      </c>
      <c r="T314" s="1" t="s">
        <v>173</v>
      </c>
      <c r="U314" s="1" t="s">
        <v>174</v>
      </c>
      <c r="AA314" s="1">
        <v>1</v>
      </c>
      <c r="AB314" s="1">
        <v>1</v>
      </c>
      <c r="AC314" s="1">
        <v>0</v>
      </c>
      <c r="AD314" s="1">
        <v>0</v>
      </c>
      <c r="AE314" s="1">
        <v>1</v>
      </c>
      <c r="AF314" s="1">
        <v>0</v>
      </c>
      <c r="AG314" s="1">
        <v>1</v>
      </c>
      <c r="AH314" s="1">
        <v>1</v>
      </c>
      <c r="AI314" s="1">
        <f t="shared" si="16"/>
        <v>1</v>
      </c>
      <c r="AJ314" s="1">
        <v>0</v>
      </c>
      <c r="AK314" s="1">
        <f t="shared" si="17"/>
        <v>1</v>
      </c>
      <c r="AL314" s="1">
        <v>1</v>
      </c>
    </row>
    <row r="315" spans="1:38" x14ac:dyDescent="0.3">
      <c r="A315" s="1">
        <v>2013</v>
      </c>
      <c r="B315" s="1">
        <v>314</v>
      </c>
      <c r="C315" s="1">
        <v>1</v>
      </c>
      <c r="D315" s="1" t="s">
        <v>61</v>
      </c>
      <c r="E315" s="1" t="s">
        <v>211</v>
      </c>
      <c r="F315" s="1" t="s">
        <v>729</v>
      </c>
      <c r="G315" s="1" t="s">
        <v>127</v>
      </c>
      <c r="H315" s="1" t="s">
        <v>128</v>
      </c>
      <c r="I315" s="1" t="s">
        <v>44</v>
      </c>
      <c r="J315" s="1" t="s">
        <v>45</v>
      </c>
      <c r="K315" s="1">
        <v>13</v>
      </c>
      <c r="L315" s="1">
        <v>17</v>
      </c>
      <c r="M315" s="1" t="s">
        <v>251</v>
      </c>
      <c r="N315" s="1" t="s">
        <v>34</v>
      </c>
      <c r="O315" s="1" t="s">
        <v>128</v>
      </c>
      <c r="P315" s="1" t="s">
        <v>127</v>
      </c>
      <c r="Q315" s="1" t="s">
        <v>129</v>
      </c>
      <c r="R315" s="1">
        <v>177</v>
      </c>
      <c r="S315" s="1">
        <f t="shared" si="18"/>
        <v>0</v>
      </c>
      <c r="T315" s="1" t="s">
        <v>56</v>
      </c>
      <c r="U315" s="1" t="s">
        <v>174</v>
      </c>
      <c r="AA315" s="1">
        <v>1</v>
      </c>
      <c r="AB315" s="1">
        <v>1</v>
      </c>
      <c r="AC315" s="1">
        <v>0</v>
      </c>
      <c r="AD315" s="1">
        <v>0</v>
      </c>
      <c r="AE315" s="1">
        <v>1</v>
      </c>
      <c r="AF315" s="1">
        <v>0</v>
      </c>
      <c r="AG315" s="1">
        <v>1</v>
      </c>
      <c r="AH315" s="1">
        <v>1</v>
      </c>
      <c r="AI315" s="1">
        <f t="shared" si="16"/>
        <v>1</v>
      </c>
      <c r="AJ315" s="1">
        <v>0</v>
      </c>
      <c r="AK315" s="1">
        <f t="shared" si="17"/>
        <v>1</v>
      </c>
      <c r="AL315" s="1">
        <v>1</v>
      </c>
    </row>
    <row r="316" spans="1:38" x14ac:dyDescent="0.3">
      <c r="A316" s="1">
        <v>2013</v>
      </c>
      <c r="B316" s="1">
        <v>315</v>
      </c>
      <c r="C316" s="1">
        <v>1</v>
      </c>
      <c r="D316" s="1" t="s">
        <v>61</v>
      </c>
      <c r="E316" s="1" t="s">
        <v>565</v>
      </c>
      <c r="F316" s="1" t="s">
        <v>936</v>
      </c>
      <c r="G316" s="1" t="s">
        <v>161</v>
      </c>
      <c r="H316" s="1" t="s">
        <v>162</v>
      </c>
      <c r="I316" s="1" t="s">
        <v>34</v>
      </c>
      <c r="J316" s="1" t="s">
        <v>45</v>
      </c>
      <c r="K316" s="1">
        <v>14</v>
      </c>
      <c r="L316" s="1">
        <v>18</v>
      </c>
      <c r="M316" s="1" t="s">
        <v>87</v>
      </c>
      <c r="N316" s="1" t="s">
        <v>44</v>
      </c>
      <c r="O316" s="1" t="s">
        <v>162</v>
      </c>
      <c r="P316" s="1" t="s">
        <v>161</v>
      </c>
      <c r="Q316" s="1" t="s">
        <v>163</v>
      </c>
      <c r="R316" s="1">
        <v>1582</v>
      </c>
      <c r="S316" s="1">
        <f t="shared" si="18"/>
        <v>1</v>
      </c>
      <c r="T316" s="1" t="s">
        <v>56</v>
      </c>
      <c r="U316" s="1" t="s">
        <v>174</v>
      </c>
      <c r="AA316" s="1">
        <v>1</v>
      </c>
      <c r="AB316" s="1">
        <v>1</v>
      </c>
      <c r="AC316" s="1">
        <v>0</v>
      </c>
      <c r="AD316" s="1">
        <v>0</v>
      </c>
      <c r="AE316" s="1">
        <v>1</v>
      </c>
      <c r="AF316" s="1">
        <v>0</v>
      </c>
      <c r="AG316" s="1">
        <v>1</v>
      </c>
      <c r="AH316" s="1">
        <v>1</v>
      </c>
      <c r="AI316" s="1">
        <f t="shared" si="16"/>
        <v>1</v>
      </c>
      <c r="AJ316" s="1">
        <v>0</v>
      </c>
      <c r="AK316" s="1">
        <f t="shared" si="17"/>
        <v>1</v>
      </c>
      <c r="AL316" s="1">
        <v>1</v>
      </c>
    </row>
    <row r="317" spans="1:38" x14ac:dyDescent="0.3">
      <c r="A317" s="1">
        <v>2013</v>
      </c>
      <c r="B317" s="1">
        <v>316</v>
      </c>
      <c r="C317" s="1">
        <v>1</v>
      </c>
      <c r="D317" s="1" t="s">
        <v>61</v>
      </c>
      <c r="E317" s="1" t="s">
        <v>346</v>
      </c>
      <c r="F317" s="1" t="s">
        <v>771</v>
      </c>
      <c r="G317" s="1" t="s">
        <v>81</v>
      </c>
      <c r="H317" s="1" t="s">
        <v>82</v>
      </c>
      <c r="I317" s="1" t="s">
        <v>44</v>
      </c>
      <c r="J317" s="1" t="s">
        <v>45</v>
      </c>
      <c r="K317" s="1">
        <v>5</v>
      </c>
      <c r="L317" s="1">
        <v>9</v>
      </c>
      <c r="M317" s="1" t="s">
        <v>48</v>
      </c>
      <c r="N317" s="1" t="s">
        <v>34</v>
      </c>
      <c r="O317" s="1" t="s">
        <v>48</v>
      </c>
      <c r="P317" s="1" t="s">
        <v>47</v>
      </c>
      <c r="Q317" s="1" t="s">
        <v>120</v>
      </c>
      <c r="R317" s="1">
        <v>153</v>
      </c>
      <c r="S317" s="1">
        <f t="shared" si="18"/>
        <v>0</v>
      </c>
      <c r="T317" s="1" t="s">
        <v>173</v>
      </c>
      <c r="U317" s="1" t="s">
        <v>174</v>
      </c>
      <c r="AA317" s="1">
        <v>1</v>
      </c>
      <c r="AB317" s="1">
        <v>1</v>
      </c>
      <c r="AC317" s="1">
        <v>0</v>
      </c>
      <c r="AD317" s="1">
        <v>0</v>
      </c>
      <c r="AE317" s="1">
        <v>1</v>
      </c>
      <c r="AF317" s="1">
        <v>0</v>
      </c>
      <c r="AG317" s="1">
        <v>1</v>
      </c>
      <c r="AH317" s="1">
        <v>1</v>
      </c>
      <c r="AI317" s="1">
        <f t="shared" si="16"/>
        <v>1</v>
      </c>
      <c r="AJ317" s="1">
        <v>0</v>
      </c>
      <c r="AK317" s="1">
        <f t="shared" si="17"/>
        <v>1</v>
      </c>
      <c r="AL317" s="1">
        <v>1</v>
      </c>
    </row>
    <row r="318" spans="1:38" x14ac:dyDescent="0.3">
      <c r="A318" s="1">
        <v>2013</v>
      </c>
      <c r="B318" s="1">
        <v>317</v>
      </c>
      <c r="C318" s="1">
        <v>1</v>
      </c>
      <c r="D318" s="1" t="s">
        <v>61</v>
      </c>
      <c r="E318" s="1" t="s">
        <v>365</v>
      </c>
      <c r="F318" s="1" t="s">
        <v>937</v>
      </c>
      <c r="G318" s="1" t="s">
        <v>71</v>
      </c>
      <c r="H318" s="1" t="s">
        <v>72</v>
      </c>
      <c r="I318" s="1" t="s">
        <v>34</v>
      </c>
      <c r="J318" s="1" t="s">
        <v>45</v>
      </c>
      <c r="K318" s="1">
        <v>6</v>
      </c>
      <c r="L318" s="1">
        <v>10</v>
      </c>
      <c r="M318" s="1" t="s">
        <v>167</v>
      </c>
      <c r="N318" s="1" t="s">
        <v>44</v>
      </c>
      <c r="O318" s="1" t="s">
        <v>167</v>
      </c>
      <c r="P318" s="1" t="s">
        <v>168</v>
      </c>
      <c r="Q318" s="1" t="s">
        <v>169</v>
      </c>
      <c r="R318" s="1">
        <v>257</v>
      </c>
      <c r="S318" s="1">
        <f t="shared" si="18"/>
        <v>1</v>
      </c>
      <c r="T318" s="1" t="s">
        <v>173</v>
      </c>
      <c r="U318" s="1" t="s">
        <v>174</v>
      </c>
      <c r="AA318" s="1">
        <v>1</v>
      </c>
      <c r="AB318" s="1">
        <v>1</v>
      </c>
      <c r="AC318" s="1">
        <v>0</v>
      </c>
      <c r="AD318" s="1">
        <v>0</v>
      </c>
      <c r="AE318" s="1">
        <v>1</v>
      </c>
      <c r="AF318" s="1">
        <v>0</v>
      </c>
      <c r="AG318" s="1">
        <v>1</v>
      </c>
      <c r="AH318" s="1">
        <v>1</v>
      </c>
      <c r="AI318" s="1">
        <f t="shared" si="16"/>
        <v>1</v>
      </c>
      <c r="AJ318" s="1">
        <v>0</v>
      </c>
      <c r="AK318" s="1">
        <f t="shared" si="17"/>
        <v>1</v>
      </c>
      <c r="AL318" s="1">
        <v>1</v>
      </c>
    </row>
    <row r="319" spans="1:38" x14ac:dyDescent="0.3">
      <c r="A319" s="1">
        <v>2013</v>
      </c>
      <c r="B319" s="1">
        <v>318</v>
      </c>
      <c r="C319" s="1">
        <v>1</v>
      </c>
      <c r="D319" s="1" t="s">
        <v>61</v>
      </c>
      <c r="E319" s="1" t="s">
        <v>164</v>
      </c>
      <c r="F319" s="1" t="s">
        <v>750</v>
      </c>
      <c r="G319" s="1" t="s">
        <v>47</v>
      </c>
      <c r="H319" s="1" t="s">
        <v>48</v>
      </c>
      <c r="I319" s="1" t="s">
        <v>34</v>
      </c>
      <c r="J319" s="1" t="s">
        <v>45</v>
      </c>
      <c r="K319" s="1">
        <v>15</v>
      </c>
      <c r="L319" s="1">
        <v>19</v>
      </c>
      <c r="M319" s="1" t="s">
        <v>117</v>
      </c>
      <c r="O319" s="1" t="s">
        <v>48</v>
      </c>
      <c r="P319" s="1" t="s">
        <v>47</v>
      </c>
      <c r="Q319" s="1" t="s">
        <v>120</v>
      </c>
      <c r="R319" s="1">
        <v>153</v>
      </c>
      <c r="S319" s="1">
        <f t="shared" si="18"/>
        <v>0</v>
      </c>
      <c r="T319" s="1" t="s">
        <v>56</v>
      </c>
      <c r="U319" s="1" t="s">
        <v>119</v>
      </c>
      <c r="AA319" s="1">
        <v>1</v>
      </c>
      <c r="AB319" s="1">
        <v>0</v>
      </c>
      <c r="AC319" s="1">
        <v>1</v>
      </c>
      <c r="AD319" s="1">
        <v>0</v>
      </c>
      <c r="AE319" s="1">
        <v>0</v>
      </c>
      <c r="AF319" s="1">
        <v>0</v>
      </c>
      <c r="AG319" s="1">
        <v>0</v>
      </c>
      <c r="AH319" s="1">
        <v>1</v>
      </c>
      <c r="AI319" s="1">
        <f t="shared" si="16"/>
        <v>1</v>
      </c>
      <c r="AJ319" s="1">
        <v>0</v>
      </c>
      <c r="AK319" s="1">
        <f t="shared" si="17"/>
        <v>1</v>
      </c>
      <c r="AL319" s="1">
        <v>1</v>
      </c>
    </row>
    <row r="320" spans="1:38" x14ac:dyDescent="0.3">
      <c r="A320" s="1">
        <v>2013</v>
      </c>
      <c r="B320" s="1">
        <v>319</v>
      </c>
      <c r="C320" s="1">
        <v>1</v>
      </c>
      <c r="D320" s="1" t="s">
        <v>61</v>
      </c>
      <c r="E320" s="1" t="s">
        <v>939</v>
      </c>
      <c r="F320" s="1" t="s">
        <v>787</v>
      </c>
      <c r="G320" s="1" t="s">
        <v>102</v>
      </c>
      <c r="H320" s="1" t="s">
        <v>103</v>
      </c>
      <c r="I320" s="1" t="s">
        <v>34</v>
      </c>
      <c r="J320" s="1" t="s">
        <v>45</v>
      </c>
      <c r="K320" s="1">
        <v>12</v>
      </c>
      <c r="L320" s="1">
        <v>16</v>
      </c>
      <c r="M320" s="1" t="s">
        <v>220</v>
      </c>
      <c r="N320" s="1" t="s">
        <v>34</v>
      </c>
      <c r="O320" s="1" t="s">
        <v>103</v>
      </c>
      <c r="P320" s="1" t="s">
        <v>255</v>
      </c>
      <c r="Q320" s="1" t="s">
        <v>256</v>
      </c>
      <c r="R320" s="1">
        <v>142</v>
      </c>
      <c r="S320" s="1">
        <f t="shared" si="18"/>
        <v>0</v>
      </c>
      <c r="T320" s="1" t="s">
        <v>56</v>
      </c>
      <c r="U320" s="1" t="s">
        <v>174</v>
      </c>
      <c r="AA320" s="1">
        <v>1</v>
      </c>
      <c r="AB320" s="1">
        <v>1</v>
      </c>
      <c r="AC320" s="1">
        <v>0</v>
      </c>
      <c r="AD320" s="1">
        <v>0</v>
      </c>
      <c r="AE320" s="1">
        <v>1</v>
      </c>
      <c r="AF320" s="1">
        <v>0</v>
      </c>
      <c r="AG320" s="1">
        <v>1</v>
      </c>
      <c r="AH320" s="1">
        <v>1</v>
      </c>
      <c r="AI320" s="1">
        <f t="shared" si="16"/>
        <v>1</v>
      </c>
      <c r="AJ320" s="1">
        <v>0</v>
      </c>
      <c r="AK320" s="1">
        <f t="shared" si="17"/>
        <v>1</v>
      </c>
      <c r="AL320" s="1">
        <v>1</v>
      </c>
    </row>
    <row r="321" spans="1:38" x14ac:dyDescent="0.3">
      <c r="A321" s="1">
        <v>2013</v>
      </c>
      <c r="B321" s="1">
        <v>320</v>
      </c>
      <c r="C321" s="1">
        <v>1</v>
      </c>
      <c r="D321" s="1" t="s">
        <v>61</v>
      </c>
      <c r="E321" s="1" t="s">
        <v>939</v>
      </c>
      <c r="F321" s="1" t="s">
        <v>896</v>
      </c>
      <c r="G321" s="1" t="s">
        <v>63</v>
      </c>
      <c r="H321" s="1" t="s">
        <v>64</v>
      </c>
      <c r="I321" s="1" t="s">
        <v>34</v>
      </c>
      <c r="J321" s="1" t="s">
        <v>91</v>
      </c>
      <c r="K321" s="1">
        <v>4</v>
      </c>
      <c r="L321" s="1">
        <v>4</v>
      </c>
      <c r="M321" s="1" t="s">
        <v>132</v>
      </c>
      <c r="N321" s="1" t="s">
        <v>44</v>
      </c>
      <c r="O321" s="1" t="s">
        <v>64</v>
      </c>
      <c r="P321" s="1" t="s">
        <v>63</v>
      </c>
      <c r="Q321" s="1" t="s">
        <v>152</v>
      </c>
      <c r="R321" s="1">
        <v>5</v>
      </c>
      <c r="S321" s="1">
        <f t="shared" si="18"/>
        <v>0</v>
      </c>
      <c r="T321" s="1" t="s">
        <v>56</v>
      </c>
      <c r="U321" s="1" t="s">
        <v>174</v>
      </c>
      <c r="AA321" s="1">
        <v>1</v>
      </c>
      <c r="AB321" s="1">
        <v>1</v>
      </c>
      <c r="AC321" s="1">
        <v>0</v>
      </c>
      <c r="AD321" s="1">
        <v>1</v>
      </c>
      <c r="AE321" s="1">
        <v>0</v>
      </c>
      <c r="AF321" s="1">
        <v>0</v>
      </c>
      <c r="AG321" s="1">
        <v>1</v>
      </c>
      <c r="AH321" s="1">
        <v>0</v>
      </c>
      <c r="AI321" s="1">
        <f t="shared" si="16"/>
        <v>0</v>
      </c>
      <c r="AJ321" s="1">
        <v>1</v>
      </c>
      <c r="AK321" s="1">
        <f t="shared" si="17"/>
        <v>1</v>
      </c>
      <c r="AL321" s="1">
        <v>1</v>
      </c>
    </row>
    <row r="322" spans="1:38" x14ac:dyDescent="0.3">
      <c r="A322" s="1">
        <v>2013</v>
      </c>
      <c r="B322" s="1">
        <v>321</v>
      </c>
      <c r="C322" s="1">
        <v>1</v>
      </c>
      <c r="D322" s="1" t="s">
        <v>61</v>
      </c>
      <c r="E322" s="1" t="s">
        <v>939</v>
      </c>
      <c r="F322" s="1" t="s">
        <v>938</v>
      </c>
      <c r="G322" s="1" t="s">
        <v>171</v>
      </c>
      <c r="H322" s="1" t="s">
        <v>172</v>
      </c>
      <c r="I322" s="1" t="s">
        <v>44</v>
      </c>
      <c r="J322" s="1" t="s">
        <v>45</v>
      </c>
      <c r="K322" s="1">
        <v>9</v>
      </c>
      <c r="L322" s="1">
        <v>13</v>
      </c>
      <c r="M322" s="1" t="s">
        <v>82</v>
      </c>
      <c r="N322" s="1" t="s">
        <v>44</v>
      </c>
      <c r="O322" s="1" t="s">
        <v>82</v>
      </c>
      <c r="P322" s="1" t="s">
        <v>84</v>
      </c>
      <c r="Q322" s="1" t="s">
        <v>85</v>
      </c>
      <c r="R322" s="1">
        <v>78</v>
      </c>
      <c r="S322" s="1">
        <f t="shared" si="18"/>
        <v>0</v>
      </c>
      <c r="T322" s="1" t="s">
        <v>173</v>
      </c>
      <c r="U322" s="1" t="s">
        <v>174</v>
      </c>
      <c r="AA322" s="1">
        <v>1</v>
      </c>
      <c r="AB322" s="1">
        <v>1</v>
      </c>
      <c r="AC322" s="1">
        <v>0</v>
      </c>
      <c r="AD322" s="1">
        <v>0</v>
      </c>
      <c r="AE322" s="1">
        <v>1</v>
      </c>
      <c r="AF322" s="1">
        <v>0</v>
      </c>
      <c r="AG322" s="1">
        <v>1</v>
      </c>
      <c r="AH322" s="1">
        <v>1</v>
      </c>
      <c r="AI322" s="1">
        <f t="shared" ref="AI322:AI385" si="19">SUM(AH322,AF322)</f>
        <v>1</v>
      </c>
      <c r="AJ322" s="1">
        <v>0</v>
      </c>
      <c r="AK322" s="1">
        <f t="shared" ref="AK322:AK385" si="20">SUM(AI322:AJ322)</f>
        <v>1</v>
      </c>
      <c r="AL322" s="1">
        <v>1</v>
      </c>
    </row>
    <row r="323" spans="1:38" x14ac:dyDescent="0.3">
      <c r="A323" s="1">
        <v>2013</v>
      </c>
      <c r="B323" s="1">
        <v>322</v>
      </c>
      <c r="C323" s="1">
        <v>1</v>
      </c>
      <c r="D323" s="1" t="s">
        <v>61</v>
      </c>
      <c r="E323" s="1" t="s">
        <v>280</v>
      </c>
      <c r="F323" s="1" t="s">
        <v>724</v>
      </c>
      <c r="G323" s="1" t="s">
        <v>98</v>
      </c>
      <c r="H323" s="1" t="s">
        <v>99</v>
      </c>
      <c r="I323" s="1" t="s">
        <v>44</v>
      </c>
      <c r="J323" s="1" t="s">
        <v>45</v>
      </c>
      <c r="K323" s="1">
        <v>6</v>
      </c>
      <c r="L323" s="1">
        <v>10</v>
      </c>
      <c r="M323" s="1" t="s">
        <v>172</v>
      </c>
      <c r="N323" s="1" t="s">
        <v>44</v>
      </c>
      <c r="O323" s="1" t="s">
        <v>99</v>
      </c>
      <c r="P323" s="1" t="s">
        <v>209</v>
      </c>
      <c r="Q323" s="1" t="s">
        <v>210</v>
      </c>
      <c r="R323" s="1">
        <v>2</v>
      </c>
      <c r="S323" s="1">
        <f t="shared" si="18"/>
        <v>0</v>
      </c>
      <c r="T323" s="1" t="s">
        <v>56</v>
      </c>
      <c r="U323" s="1" t="s">
        <v>174</v>
      </c>
      <c r="AA323" s="1">
        <v>1</v>
      </c>
      <c r="AB323" s="1">
        <v>1</v>
      </c>
      <c r="AC323" s="1">
        <v>0</v>
      </c>
      <c r="AD323" s="1">
        <v>0</v>
      </c>
      <c r="AE323" s="1">
        <v>1</v>
      </c>
      <c r="AF323" s="1">
        <v>0</v>
      </c>
      <c r="AG323" s="1">
        <v>1</v>
      </c>
      <c r="AH323" s="1">
        <v>1</v>
      </c>
      <c r="AI323" s="1">
        <f t="shared" si="19"/>
        <v>1</v>
      </c>
      <c r="AJ323" s="1">
        <v>0</v>
      </c>
      <c r="AK323" s="1">
        <f t="shared" si="20"/>
        <v>1</v>
      </c>
      <c r="AL323" s="1">
        <v>1</v>
      </c>
    </row>
    <row r="324" spans="1:38" x14ac:dyDescent="0.3">
      <c r="A324" s="1">
        <v>2013</v>
      </c>
      <c r="B324" s="1">
        <v>323</v>
      </c>
      <c r="C324" s="1">
        <v>1</v>
      </c>
      <c r="D324" s="1" t="s">
        <v>61</v>
      </c>
      <c r="E324" s="1" t="s">
        <v>282</v>
      </c>
      <c r="F324" s="1" t="s">
        <v>737</v>
      </c>
      <c r="G324" s="1" t="s">
        <v>86</v>
      </c>
      <c r="H324" s="1" t="s">
        <v>87</v>
      </c>
      <c r="I324" s="1" t="s">
        <v>44</v>
      </c>
      <c r="J324" s="1" t="s">
        <v>45</v>
      </c>
      <c r="K324" s="1">
        <v>2</v>
      </c>
      <c r="L324" s="1">
        <v>6</v>
      </c>
      <c r="M324" s="1" t="s">
        <v>95</v>
      </c>
      <c r="N324" s="1" t="s">
        <v>44</v>
      </c>
      <c r="O324" s="1" t="s">
        <v>95</v>
      </c>
      <c r="P324" s="1" t="s">
        <v>94</v>
      </c>
      <c r="Q324" s="1" t="s">
        <v>176</v>
      </c>
      <c r="R324" s="1">
        <v>15</v>
      </c>
      <c r="S324" s="1">
        <f t="shared" si="18"/>
        <v>0</v>
      </c>
      <c r="T324" s="1" t="s">
        <v>173</v>
      </c>
      <c r="U324" s="1" t="s">
        <v>174</v>
      </c>
      <c r="AA324" s="1">
        <v>1</v>
      </c>
      <c r="AB324" s="1">
        <v>1</v>
      </c>
      <c r="AC324" s="1">
        <v>0</v>
      </c>
      <c r="AD324" s="1">
        <v>0</v>
      </c>
      <c r="AE324" s="1">
        <v>1</v>
      </c>
      <c r="AF324" s="1">
        <v>0</v>
      </c>
      <c r="AG324" s="1">
        <v>1</v>
      </c>
      <c r="AH324" s="1">
        <v>1</v>
      </c>
      <c r="AI324" s="1">
        <f t="shared" si="19"/>
        <v>1</v>
      </c>
      <c r="AJ324" s="1">
        <v>0</v>
      </c>
      <c r="AK324" s="1">
        <f t="shared" si="20"/>
        <v>1</v>
      </c>
      <c r="AL324" s="1">
        <v>1</v>
      </c>
    </row>
    <row r="325" spans="1:38" x14ac:dyDescent="0.3">
      <c r="A325" s="1">
        <v>2014</v>
      </c>
      <c r="B325" s="1">
        <v>324</v>
      </c>
      <c r="C325" s="1">
        <v>1</v>
      </c>
      <c r="D325" s="1" t="s">
        <v>61</v>
      </c>
      <c r="E325" s="1" t="s">
        <v>238</v>
      </c>
      <c r="F325" s="1" t="s">
        <v>756</v>
      </c>
      <c r="G325" s="1" t="s">
        <v>67</v>
      </c>
      <c r="H325" s="1" t="s">
        <v>68</v>
      </c>
      <c r="I325" s="1" t="s">
        <v>34</v>
      </c>
      <c r="J325" s="1" t="s">
        <v>45</v>
      </c>
      <c r="K325" s="1">
        <v>1</v>
      </c>
      <c r="L325" s="1">
        <v>5</v>
      </c>
      <c r="M325" s="1" t="s">
        <v>138</v>
      </c>
      <c r="N325" s="1" t="s">
        <v>44</v>
      </c>
      <c r="O325" s="1" t="s">
        <v>68</v>
      </c>
      <c r="P325" s="1" t="s">
        <v>69</v>
      </c>
      <c r="Q325" s="1" t="s">
        <v>70</v>
      </c>
      <c r="R325" s="1">
        <v>326</v>
      </c>
      <c r="S325" s="1">
        <f t="shared" si="18"/>
        <v>1</v>
      </c>
      <c r="T325" s="1" t="s">
        <v>56</v>
      </c>
      <c r="U325" s="1" t="s">
        <v>174</v>
      </c>
      <c r="AA325" s="1">
        <v>1</v>
      </c>
      <c r="AB325" s="1">
        <v>1</v>
      </c>
      <c r="AC325" s="1">
        <v>0</v>
      </c>
      <c r="AD325" s="1">
        <v>0</v>
      </c>
      <c r="AE325" s="1">
        <v>1</v>
      </c>
      <c r="AF325" s="1">
        <v>0</v>
      </c>
      <c r="AG325" s="1">
        <v>1</v>
      </c>
      <c r="AH325" s="1">
        <v>1</v>
      </c>
      <c r="AI325" s="1">
        <f t="shared" si="19"/>
        <v>1</v>
      </c>
      <c r="AJ325" s="1">
        <v>0</v>
      </c>
      <c r="AK325" s="1">
        <f t="shared" si="20"/>
        <v>1</v>
      </c>
      <c r="AL325" s="1">
        <v>1</v>
      </c>
    </row>
    <row r="326" spans="1:38" x14ac:dyDescent="0.3">
      <c r="A326" s="1">
        <v>2014</v>
      </c>
      <c r="B326" s="1">
        <v>325</v>
      </c>
      <c r="C326" s="1">
        <v>1</v>
      </c>
      <c r="D326" s="1" t="s">
        <v>61</v>
      </c>
      <c r="E326" s="1" t="s">
        <v>391</v>
      </c>
      <c r="F326" s="1" t="s">
        <v>687</v>
      </c>
      <c r="G326" s="1" t="s">
        <v>137</v>
      </c>
      <c r="H326" s="1" t="s">
        <v>138</v>
      </c>
      <c r="I326" s="1" t="s">
        <v>44</v>
      </c>
      <c r="J326" s="1" t="s">
        <v>45</v>
      </c>
      <c r="K326" s="1">
        <v>8</v>
      </c>
      <c r="L326" s="1">
        <v>12</v>
      </c>
      <c r="M326" s="1" t="s">
        <v>162</v>
      </c>
      <c r="N326" s="1" t="s">
        <v>34</v>
      </c>
      <c r="O326" s="1" t="s">
        <v>162</v>
      </c>
      <c r="P326" s="1" t="s">
        <v>161</v>
      </c>
      <c r="Q326" s="1" t="s">
        <v>163</v>
      </c>
      <c r="R326" s="1">
        <v>1582</v>
      </c>
      <c r="S326" s="1">
        <f t="shared" si="18"/>
        <v>1</v>
      </c>
      <c r="T326" s="1" t="s">
        <v>173</v>
      </c>
      <c r="U326" s="1" t="s">
        <v>174</v>
      </c>
      <c r="AA326" s="1">
        <v>1</v>
      </c>
      <c r="AB326" s="1">
        <v>1</v>
      </c>
      <c r="AC326" s="1">
        <v>0</v>
      </c>
      <c r="AD326" s="1">
        <v>0</v>
      </c>
      <c r="AE326" s="1">
        <v>1</v>
      </c>
      <c r="AF326" s="1">
        <v>0</v>
      </c>
      <c r="AG326" s="1">
        <v>1</v>
      </c>
      <c r="AH326" s="1">
        <v>1</v>
      </c>
      <c r="AI326" s="1">
        <f t="shared" si="19"/>
        <v>1</v>
      </c>
      <c r="AJ326" s="1">
        <v>0</v>
      </c>
      <c r="AK326" s="1">
        <f t="shared" si="20"/>
        <v>1</v>
      </c>
      <c r="AL326" s="1">
        <v>1</v>
      </c>
    </row>
    <row r="327" spans="1:38" x14ac:dyDescent="0.3">
      <c r="A327" s="1">
        <v>2014</v>
      </c>
      <c r="B327" s="1">
        <v>326</v>
      </c>
      <c r="C327" s="1">
        <v>1</v>
      </c>
      <c r="D327" s="1" t="s">
        <v>61</v>
      </c>
      <c r="E327" s="1" t="s">
        <v>484</v>
      </c>
      <c r="F327" s="1" t="s">
        <v>829</v>
      </c>
      <c r="G327" s="1" t="s">
        <v>81</v>
      </c>
      <c r="H327" s="1" t="s">
        <v>82</v>
      </c>
      <c r="I327" s="1" t="s">
        <v>44</v>
      </c>
      <c r="J327" s="1" t="s">
        <v>45</v>
      </c>
      <c r="K327" s="1">
        <v>12</v>
      </c>
      <c r="L327" s="1">
        <v>16</v>
      </c>
      <c r="M327" s="1" t="s">
        <v>116</v>
      </c>
      <c r="N327" s="1" t="s">
        <v>34</v>
      </c>
      <c r="O327" s="1" t="s">
        <v>82</v>
      </c>
      <c r="P327" s="1" t="s">
        <v>84</v>
      </c>
      <c r="Q327" s="1" t="s">
        <v>85</v>
      </c>
      <c r="R327" s="1">
        <v>78</v>
      </c>
      <c r="S327" s="1">
        <f t="shared" si="18"/>
        <v>0</v>
      </c>
      <c r="T327" s="1" t="s">
        <v>56</v>
      </c>
      <c r="U327" s="1" t="s">
        <v>174</v>
      </c>
      <c r="AA327" s="1">
        <v>1</v>
      </c>
      <c r="AB327" s="1">
        <v>1</v>
      </c>
      <c r="AC327" s="1">
        <v>0</v>
      </c>
      <c r="AD327" s="1">
        <v>0</v>
      </c>
      <c r="AE327" s="1">
        <v>1</v>
      </c>
      <c r="AF327" s="1">
        <v>0</v>
      </c>
      <c r="AG327" s="1">
        <v>1</v>
      </c>
      <c r="AH327" s="1">
        <v>1</v>
      </c>
      <c r="AI327" s="1">
        <f t="shared" si="19"/>
        <v>1</v>
      </c>
      <c r="AJ327" s="1">
        <v>0</v>
      </c>
      <c r="AK327" s="1">
        <f t="shared" si="20"/>
        <v>1</v>
      </c>
      <c r="AL327" s="1">
        <v>1</v>
      </c>
    </row>
    <row r="328" spans="1:38" x14ac:dyDescent="0.3">
      <c r="A328" s="1">
        <v>2014</v>
      </c>
      <c r="B328" s="1">
        <v>327</v>
      </c>
      <c r="C328" s="1">
        <v>1</v>
      </c>
      <c r="D328" s="1" t="s">
        <v>61</v>
      </c>
      <c r="E328" s="1" t="s">
        <v>484</v>
      </c>
      <c r="F328" s="1" t="s">
        <v>830</v>
      </c>
      <c r="G328" s="1" t="s">
        <v>32</v>
      </c>
      <c r="H328" s="1" t="s">
        <v>33</v>
      </c>
      <c r="I328" s="1" t="s">
        <v>34</v>
      </c>
      <c r="J328" s="1" t="s">
        <v>45</v>
      </c>
      <c r="K328" s="1">
        <v>6</v>
      </c>
      <c r="L328" s="1">
        <v>10</v>
      </c>
      <c r="M328" s="1" t="s">
        <v>109</v>
      </c>
      <c r="N328" s="1" t="s">
        <v>44</v>
      </c>
      <c r="O328" s="1" t="s">
        <v>109</v>
      </c>
      <c r="P328" s="1" t="s">
        <v>108</v>
      </c>
      <c r="Q328" s="1" t="s">
        <v>149</v>
      </c>
      <c r="R328" s="1">
        <v>11</v>
      </c>
      <c r="S328" s="1">
        <f t="shared" si="18"/>
        <v>0</v>
      </c>
      <c r="T328" s="1" t="s">
        <v>173</v>
      </c>
      <c r="U328" s="1" t="s">
        <v>174</v>
      </c>
      <c r="AA328" s="1">
        <v>1</v>
      </c>
      <c r="AB328" s="1">
        <v>1</v>
      </c>
      <c r="AC328" s="1">
        <v>0</v>
      </c>
      <c r="AD328" s="1">
        <v>0</v>
      </c>
      <c r="AE328" s="1">
        <v>1</v>
      </c>
      <c r="AF328" s="1">
        <v>0</v>
      </c>
      <c r="AG328" s="1">
        <v>1</v>
      </c>
      <c r="AH328" s="1">
        <v>1</v>
      </c>
      <c r="AI328" s="1">
        <f t="shared" si="19"/>
        <v>1</v>
      </c>
      <c r="AJ328" s="1">
        <v>0</v>
      </c>
      <c r="AK328" s="1">
        <f t="shared" si="20"/>
        <v>1</v>
      </c>
      <c r="AL328" s="1">
        <v>1</v>
      </c>
    </row>
    <row r="329" spans="1:38" x14ac:dyDescent="0.3">
      <c r="A329" s="1">
        <v>2014</v>
      </c>
      <c r="B329" s="1">
        <v>328</v>
      </c>
      <c r="C329" s="1">
        <v>1</v>
      </c>
      <c r="D329" s="1" t="s">
        <v>61</v>
      </c>
      <c r="E329" s="1" t="s">
        <v>215</v>
      </c>
      <c r="F329" s="1" t="s">
        <v>698</v>
      </c>
      <c r="G329" s="1" t="s">
        <v>98</v>
      </c>
      <c r="H329" s="1" t="s">
        <v>99</v>
      </c>
      <c r="I329" s="1" t="s">
        <v>44</v>
      </c>
      <c r="J329" s="1" t="s">
        <v>91</v>
      </c>
      <c r="K329" s="1">
        <v>3</v>
      </c>
      <c r="L329" s="1">
        <v>3</v>
      </c>
      <c r="M329" s="1" t="s">
        <v>216</v>
      </c>
      <c r="N329" s="1" t="s">
        <v>44</v>
      </c>
      <c r="O329" s="1" t="s">
        <v>99</v>
      </c>
      <c r="P329" s="1" t="s">
        <v>209</v>
      </c>
      <c r="Q329" s="1" t="s">
        <v>210</v>
      </c>
      <c r="R329" s="1">
        <v>2</v>
      </c>
      <c r="S329" s="1">
        <f t="shared" si="18"/>
        <v>0</v>
      </c>
      <c r="T329" s="1" t="s">
        <v>56</v>
      </c>
      <c r="U329" s="1" t="s">
        <v>174</v>
      </c>
      <c r="AA329" s="1">
        <v>1</v>
      </c>
      <c r="AB329" s="1">
        <v>1</v>
      </c>
      <c r="AC329" s="1">
        <v>0</v>
      </c>
      <c r="AD329" s="1">
        <v>1</v>
      </c>
      <c r="AE329" s="1">
        <v>0</v>
      </c>
      <c r="AF329" s="1">
        <v>0</v>
      </c>
      <c r="AG329" s="1">
        <v>1</v>
      </c>
      <c r="AH329" s="1">
        <v>0</v>
      </c>
      <c r="AI329" s="1">
        <f t="shared" si="19"/>
        <v>0</v>
      </c>
      <c r="AJ329" s="1">
        <v>1</v>
      </c>
      <c r="AK329" s="1">
        <f t="shared" si="20"/>
        <v>1</v>
      </c>
      <c r="AL329" s="1">
        <v>1</v>
      </c>
    </row>
    <row r="330" spans="1:38" x14ac:dyDescent="0.3">
      <c r="A330" s="1">
        <v>2014</v>
      </c>
      <c r="B330" s="1">
        <v>329</v>
      </c>
      <c r="C330" s="1">
        <v>1</v>
      </c>
      <c r="D330" s="1" t="s">
        <v>61</v>
      </c>
      <c r="E330" s="1" t="s">
        <v>485</v>
      </c>
      <c r="F330" s="1" t="s">
        <v>831</v>
      </c>
      <c r="G330" s="1" t="s">
        <v>98</v>
      </c>
      <c r="H330" s="1" t="s">
        <v>99</v>
      </c>
      <c r="I330" s="1" t="s">
        <v>44</v>
      </c>
      <c r="J330" s="1" t="s">
        <v>45</v>
      </c>
      <c r="K330" s="1">
        <v>12</v>
      </c>
      <c r="L330" s="1">
        <v>16</v>
      </c>
      <c r="M330" s="1" t="s">
        <v>144</v>
      </c>
      <c r="N330" s="1" t="s">
        <v>34</v>
      </c>
      <c r="O330" s="1" t="s">
        <v>144</v>
      </c>
      <c r="P330" s="1" t="s">
        <v>145</v>
      </c>
      <c r="Q330" s="1" t="s">
        <v>146</v>
      </c>
      <c r="R330" s="1">
        <v>232</v>
      </c>
      <c r="S330" s="1">
        <f t="shared" si="18"/>
        <v>1</v>
      </c>
      <c r="T330" s="1" t="s">
        <v>173</v>
      </c>
      <c r="U330" s="1" t="s">
        <v>174</v>
      </c>
      <c r="AA330" s="1">
        <v>1</v>
      </c>
      <c r="AB330" s="1">
        <v>1</v>
      </c>
      <c r="AC330" s="1">
        <v>0</v>
      </c>
      <c r="AD330" s="1">
        <v>0</v>
      </c>
      <c r="AE330" s="1">
        <v>1</v>
      </c>
      <c r="AF330" s="1">
        <v>0</v>
      </c>
      <c r="AG330" s="1">
        <v>1</v>
      </c>
      <c r="AH330" s="1">
        <v>1</v>
      </c>
      <c r="AI330" s="1">
        <f t="shared" si="19"/>
        <v>1</v>
      </c>
      <c r="AJ330" s="1">
        <v>0</v>
      </c>
      <c r="AK330" s="1">
        <f t="shared" si="20"/>
        <v>1</v>
      </c>
      <c r="AL330" s="1">
        <v>1</v>
      </c>
    </row>
    <row r="331" spans="1:38" x14ac:dyDescent="0.3">
      <c r="A331" s="1">
        <v>2014</v>
      </c>
      <c r="B331" s="1">
        <v>330</v>
      </c>
      <c r="C331" s="1">
        <v>1</v>
      </c>
      <c r="D331" s="1" t="s">
        <v>61</v>
      </c>
      <c r="E331" s="1" t="s">
        <v>349</v>
      </c>
      <c r="F331" s="1" t="s">
        <v>548</v>
      </c>
      <c r="G331" s="1" t="s">
        <v>204</v>
      </c>
      <c r="H331" s="1" t="s">
        <v>193</v>
      </c>
      <c r="I331" s="1" t="s">
        <v>44</v>
      </c>
      <c r="J331" s="1" t="s">
        <v>45</v>
      </c>
      <c r="K331" s="1">
        <v>6</v>
      </c>
      <c r="L331" s="1">
        <v>10</v>
      </c>
      <c r="M331" s="1" t="s">
        <v>68</v>
      </c>
      <c r="N331" s="1" t="s">
        <v>34</v>
      </c>
      <c r="O331" s="1" t="s">
        <v>68</v>
      </c>
      <c r="P331" s="1" t="s">
        <v>69</v>
      </c>
      <c r="Q331" s="1" t="s">
        <v>70</v>
      </c>
      <c r="R331" s="1">
        <v>326</v>
      </c>
      <c r="S331" s="1">
        <f t="shared" si="18"/>
        <v>1</v>
      </c>
      <c r="T331" s="1" t="s">
        <v>173</v>
      </c>
      <c r="U331" s="1" t="s">
        <v>174</v>
      </c>
      <c r="AA331" s="1">
        <v>1</v>
      </c>
      <c r="AB331" s="1">
        <v>1</v>
      </c>
      <c r="AC331" s="1">
        <v>0</v>
      </c>
      <c r="AD331" s="1">
        <v>0</v>
      </c>
      <c r="AE331" s="1">
        <v>1</v>
      </c>
      <c r="AF331" s="1">
        <v>0</v>
      </c>
      <c r="AG331" s="1">
        <v>1</v>
      </c>
      <c r="AH331" s="1">
        <v>1</v>
      </c>
      <c r="AI331" s="1">
        <f t="shared" si="19"/>
        <v>1</v>
      </c>
      <c r="AJ331" s="1">
        <v>0</v>
      </c>
      <c r="AK331" s="1">
        <f t="shared" si="20"/>
        <v>1</v>
      </c>
      <c r="AL331" s="1">
        <v>1</v>
      </c>
    </row>
    <row r="332" spans="1:38" x14ac:dyDescent="0.3">
      <c r="A332" s="1">
        <v>2014</v>
      </c>
      <c r="B332" s="1">
        <v>331</v>
      </c>
      <c r="C332" s="1">
        <v>1</v>
      </c>
      <c r="D332" s="1" t="s">
        <v>61</v>
      </c>
      <c r="E332" s="1" t="s">
        <v>302</v>
      </c>
      <c r="F332" s="1" t="s">
        <v>832</v>
      </c>
      <c r="G332" s="1" t="s">
        <v>77</v>
      </c>
      <c r="H332" s="1" t="s">
        <v>78</v>
      </c>
      <c r="I332" s="1" t="s">
        <v>44</v>
      </c>
      <c r="J332" s="1" t="s">
        <v>45</v>
      </c>
      <c r="K332" s="1">
        <v>4</v>
      </c>
      <c r="L332" s="1">
        <v>8</v>
      </c>
      <c r="M332" s="1" t="s">
        <v>184</v>
      </c>
      <c r="N332" s="1" t="s">
        <v>44</v>
      </c>
      <c r="O332" s="1" t="s">
        <v>184</v>
      </c>
      <c r="P332" s="1" t="s">
        <v>185</v>
      </c>
      <c r="Q332" s="1" t="s">
        <v>186</v>
      </c>
      <c r="R332" s="1">
        <v>174</v>
      </c>
      <c r="S332" s="1">
        <f t="shared" si="18"/>
        <v>0</v>
      </c>
      <c r="T332" s="1" t="s">
        <v>173</v>
      </c>
      <c r="U332" s="1" t="s">
        <v>174</v>
      </c>
      <c r="AA332" s="1">
        <v>1</v>
      </c>
      <c r="AB332" s="1">
        <v>1</v>
      </c>
      <c r="AC332" s="1">
        <v>0</v>
      </c>
      <c r="AD332" s="1">
        <v>0</v>
      </c>
      <c r="AE332" s="1">
        <v>1</v>
      </c>
      <c r="AF332" s="1">
        <v>0</v>
      </c>
      <c r="AG332" s="1">
        <v>1</v>
      </c>
      <c r="AH332" s="1">
        <v>1</v>
      </c>
      <c r="AI332" s="1">
        <f t="shared" si="19"/>
        <v>1</v>
      </c>
      <c r="AJ332" s="1">
        <v>0</v>
      </c>
      <c r="AK332" s="1">
        <f t="shared" si="20"/>
        <v>1</v>
      </c>
      <c r="AL332" s="1">
        <v>1</v>
      </c>
    </row>
    <row r="333" spans="1:38" x14ac:dyDescent="0.3">
      <c r="A333" s="1">
        <v>2014</v>
      </c>
      <c r="B333" s="1">
        <v>332</v>
      </c>
      <c r="C333" s="1">
        <v>1</v>
      </c>
      <c r="D333" s="1" t="s">
        <v>61</v>
      </c>
      <c r="E333" s="1" t="s">
        <v>454</v>
      </c>
      <c r="F333" s="1" t="s">
        <v>833</v>
      </c>
      <c r="G333" s="1" t="s">
        <v>166</v>
      </c>
      <c r="H333" s="1" t="s">
        <v>167</v>
      </c>
      <c r="I333" s="1" t="s">
        <v>44</v>
      </c>
      <c r="J333" s="1" t="s">
        <v>45</v>
      </c>
      <c r="K333" s="1">
        <v>11</v>
      </c>
      <c r="L333" s="1">
        <v>15</v>
      </c>
      <c r="M333" s="1" t="s">
        <v>220</v>
      </c>
      <c r="N333" s="1" t="s">
        <v>34</v>
      </c>
      <c r="O333" s="1" t="s">
        <v>220</v>
      </c>
      <c r="P333" s="1" t="s">
        <v>219</v>
      </c>
      <c r="Q333" s="1" t="s">
        <v>258</v>
      </c>
      <c r="R333" s="1">
        <v>184</v>
      </c>
      <c r="S333" s="1">
        <f t="shared" si="18"/>
        <v>0</v>
      </c>
      <c r="T333" s="1" t="s">
        <v>173</v>
      </c>
      <c r="U333" s="1" t="s">
        <v>174</v>
      </c>
      <c r="AA333" s="1">
        <v>1</v>
      </c>
      <c r="AB333" s="1">
        <v>1</v>
      </c>
      <c r="AC333" s="1">
        <v>0</v>
      </c>
      <c r="AD333" s="1">
        <v>0</v>
      </c>
      <c r="AE333" s="1">
        <v>1</v>
      </c>
      <c r="AF333" s="1">
        <v>0</v>
      </c>
      <c r="AG333" s="1">
        <v>1</v>
      </c>
      <c r="AH333" s="1">
        <v>1</v>
      </c>
      <c r="AI333" s="1">
        <f t="shared" si="19"/>
        <v>1</v>
      </c>
      <c r="AJ333" s="1">
        <v>0</v>
      </c>
      <c r="AK333" s="1">
        <f t="shared" si="20"/>
        <v>1</v>
      </c>
      <c r="AL333" s="1">
        <v>1</v>
      </c>
    </row>
    <row r="334" spans="1:38" x14ac:dyDescent="0.3">
      <c r="A334" s="1">
        <v>2014</v>
      </c>
      <c r="B334" s="1">
        <v>333</v>
      </c>
      <c r="C334" s="1">
        <v>1</v>
      </c>
      <c r="D334" s="1" t="s">
        <v>61</v>
      </c>
      <c r="E334" s="1" t="s">
        <v>419</v>
      </c>
      <c r="F334" s="1" t="s">
        <v>834</v>
      </c>
      <c r="G334" s="1" t="s">
        <v>127</v>
      </c>
      <c r="H334" s="1" t="s">
        <v>128</v>
      </c>
      <c r="I334" s="1" t="s">
        <v>44</v>
      </c>
      <c r="J334" s="1" t="s">
        <v>45</v>
      </c>
      <c r="K334" s="1">
        <v>9</v>
      </c>
      <c r="L334" s="1">
        <v>13</v>
      </c>
      <c r="M334" s="1" t="s">
        <v>109</v>
      </c>
      <c r="N334" s="1" t="s">
        <v>44</v>
      </c>
      <c r="O334" s="1" t="s">
        <v>128</v>
      </c>
      <c r="P334" s="1" t="s">
        <v>127</v>
      </c>
      <c r="Q334" s="1" t="s">
        <v>129</v>
      </c>
      <c r="R334" s="1">
        <v>177</v>
      </c>
      <c r="S334" s="1">
        <f t="shared" si="18"/>
        <v>0</v>
      </c>
      <c r="T334" s="1" t="s">
        <v>56</v>
      </c>
      <c r="U334" s="1" t="s">
        <v>174</v>
      </c>
      <c r="AA334" s="1">
        <v>1</v>
      </c>
      <c r="AB334" s="1">
        <v>1</v>
      </c>
      <c r="AC334" s="1">
        <v>0</v>
      </c>
      <c r="AD334" s="1">
        <v>0</v>
      </c>
      <c r="AE334" s="1">
        <v>1</v>
      </c>
      <c r="AF334" s="1">
        <v>0</v>
      </c>
      <c r="AG334" s="1">
        <v>1</v>
      </c>
      <c r="AH334" s="1">
        <v>1</v>
      </c>
      <c r="AI334" s="1">
        <f t="shared" si="19"/>
        <v>1</v>
      </c>
      <c r="AJ334" s="1">
        <v>0</v>
      </c>
      <c r="AK334" s="1">
        <f t="shared" si="20"/>
        <v>1</v>
      </c>
      <c r="AL334" s="1">
        <v>1</v>
      </c>
    </row>
    <row r="335" spans="1:38" x14ac:dyDescent="0.3">
      <c r="A335" s="1">
        <v>2014</v>
      </c>
      <c r="B335" s="1">
        <v>334</v>
      </c>
      <c r="C335" s="1">
        <v>1</v>
      </c>
      <c r="D335" s="1" t="s">
        <v>61</v>
      </c>
      <c r="E335" s="1" t="s">
        <v>525</v>
      </c>
      <c r="F335" s="1" t="s">
        <v>215</v>
      </c>
      <c r="G335" s="1" t="s">
        <v>42</v>
      </c>
      <c r="H335" s="1" t="s">
        <v>43</v>
      </c>
      <c r="I335" s="1" t="s">
        <v>44</v>
      </c>
      <c r="J335" s="1" t="s">
        <v>45</v>
      </c>
      <c r="K335" s="1">
        <v>13</v>
      </c>
      <c r="L335" s="1">
        <v>17</v>
      </c>
      <c r="M335" s="1" t="s">
        <v>162</v>
      </c>
      <c r="N335" s="1" t="s">
        <v>34</v>
      </c>
      <c r="O335" s="1" t="s">
        <v>43</v>
      </c>
      <c r="P335" s="1" t="s">
        <v>158</v>
      </c>
      <c r="Q335" s="1" t="s">
        <v>159</v>
      </c>
      <c r="R335" s="1">
        <v>257</v>
      </c>
      <c r="S335" s="1">
        <f t="shared" si="18"/>
        <v>1</v>
      </c>
      <c r="T335" s="1" t="s">
        <v>56</v>
      </c>
      <c r="U335" s="1" t="s">
        <v>174</v>
      </c>
      <c r="AA335" s="1">
        <v>1</v>
      </c>
      <c r="AB335" s="1">
        <v>1</v>
      </c>
      <c r="AC335" s="1">
        <v>0</v>
      </c>
      <c r="AD335" s="1">
        <v>0</v>
      </c>
      <c r="AE335" s="1">
        <v>1</v>
      </c>
      <c r="AF335" s="1">
        <v>0</v>
      </c>
      <c r="AG335" s="1">
        <v>1</v>
      </c>
      <c r="AH335" s="1">
        <v>1</v>
      </c>
      <c r="AI335" s="1">
        <f t="shared" si="19"/>
        <v>1</v>
      </c>
      <c r="AJ335" s="1">
        <v>0</v>
      </c>
      <c r="AK335" s="1">
        <f t="shared" si="20"/>
        <v>1</v>
      </c>
      <c r="AL335" s="1">
        <v>1</v>
      </c>
    </row>
    <row r="336" spans="1:38" x14ac:dyDescent="0.3">
      <c r="A336" s="1">
        <v>2014</v>
      </c>
      <c r="B336" s="1">
        <v>335</v>
      </c>
      <c r="C336" s="1">
        <v>1</v>
      </c>
      <c r="D336" s="1" t="s">
        <v>61</v>
      </c>
      <c r="E336" s="1" t="s">
        <v>438</v>
      </c>
      <c r="F336" s="1" t="s">
        <v>835</v>
      </c>
      <c r="G336" s="1" t="s">
        <v>77</v>
      </c>
      <c r="H336" s="1" t="s">
        <v>78</v>
      </c>
      <c r="I336" s="1" t="s">
        <v>44</v>
      </c>
      <c r="J336" s="1" t="s">
        <v>45</v>
      </c>
      <c r="K336" s="1">
        <v>10</v>
      </c>
      <c r="L336" s="1">
        <v>14</v>
      </c>
      <c r="M336" s="1" t="s">
        <v>212</v>
      </c>
      <c r="N336" s="1" t="s">
        <v>44</v>
      </c>
      <c r="O336" s="1" t="s">
        <v>78</v>
      </c>
      <c r="P336" s="1" t="s">
        <v>77</v>
      </c>
      <c r="Q336" s="1" t="s">
        <v>79</v>
      </c>
      <c r="R336" s="1">
        <v>1</v>
      </c>
      <c r="S336" s="1">
        <f t="shared" si="18"/>
        <v>0</v>
      </c>
      <c r="T336" s="1" t="s">
        <v>56</v>
      </c>
      <c r="U336" s="1" t="s">
        <v>174</v>
      </c>
      <c r="AA336" s="1">
        <v>1</v>
      </c>
      <c r="AB336" s="1">
        <v>1</v>
      </c>
      <c r="AC336" s="1">
        <v>0</v>
      </c>
      <c r="AD336" s="1">
        <v>0</v>
      </c>
      <c r="AE336" s="1">
        <v>1</v>
      </c>
      <c r="AF336" s="1">
        <v>0</v>
      </c>
      <c r="AG336" s="1">
        <v>1</v>
      </c>
      <c r="AH336" s="1">
        <v>1</v>
      </c>
      <c r="AI336" s="1">
        <f t="shared" si="19"/>
        <v>1</v>
      </c>
      <c r="AJ336" s="1">
        <v>0</v>
      </c>
      <c r="AK336" s="1">
        <f t="shared" si="20"/>
        <v>1</v>
      </c>
      <c r="AL336" s="1">
        <v>1</v>
      </c>
    </row>
    <row r="337" spans="1:38" x14ac:dyDescent="0.3">
      <c r="A337" s="1">
        <v>2014</v>
      </c>
      <c r="B337" s="1">
        <v>336</v>
      </c>
      <c r="C337" s="1">
        <v>1</v>
      </c>
      <c r="D337" s="1" t="s">
        <v>61</v>
      </c>
      <c r="E337" s="1" t="s">
        <v>393</v>
      </c>
      <c r="F337" s="1" t="s">
        <v>836</v>
      </c>
      <c r="G337" s="1" t="s">
        <v>161</v>
      </c>
      <c r="H337" s="1" t="s">
        <v>162</v>
      </c>
      <c r="I337" s="1" t="s">
        <v>34</v>
      </c>
      <c r="J337" s="1" t="s">
        <v>45</v>
      </c>
      <c r="K337" s="1">
        <v>8</v>
      </c>
      <c r="L337" s="1">
        <v>12</v>
      </c>
      <c r="M337" s="1" t="s">
        <v>138</v>
      </c>
      <c r="N337" s="1" t="s">
        <v>44</v>
      </c>
      <c r="O337" s="1" t="s">
        <v>162</v>
      </c>
      <c r="P337" s="1" t="s">
        <v>161</v>
      </c>
      <c r="Q337" s="1" t="s">
        <v>163</v>
      </c>
      <c r="R337" s="1">
        <v>1582</v>
      </c>
      <c r="S337" s="1">
        <f t="shared" si="18"/>
        <v>1</v>
      </c>
      <c r="T337" s="1" t="s">
        <v>56</v>
      </c>
      <c r="U337" s="1" t="s">
        <v>174</v>
      </c>
      <c r="AA337" s="1">
        <v>1</v>
      </c>
      <c r="AB337" s="1">
        <v>1</v>
      </c>
      <c r="AC337" s="1">
        <v>0</v>
      </c>
      <c r="AD337" s="1">
        <v>0</v>
      </c>
      <c r="AE337" s="1">
        <v>1</v>
      </c>
      <c r="AF337" s="1">
        <v>0</v>
      </c>
      <c r="AG337" s="1">
        <v>1</v>
      </c>
      <c r="AH337" s="1">
        <v>1</v>
      </c>
      <c r="AI337" s="1">
        <f t="shared" si="19"/>
        <v>1</v>
      </c>
      <c r="AJ337" s="1">
        <v>0</v>
      </c>
      <c r="AK337" s="1">
        <f t="shared" si="20"/>
        <v>1</v>
      </c>
      <c r="AL337" s="1">
        <v>1</v>
      </c>
    </row>
    <row r="338" spans="1:38" x14ac:dyDescent="0.3">
      <c r="A338" s="1">
        <v>2014</v>
      </c>
      <c r="B338" s="1">
        <v>337</v>
      </c>
      <c r="C338" s="1">
        <v>1</v>
      </c>
      <c r="D338" s="1" t="s">
        <v>61</v>
      </c>
      <c r="E338" s="1" t="s">
        <v>305</v>
      </c>
      <c r="F338" s="1" t="s">
        <v>837</v>
      </c>
      <c r="G338" s="1" t="s">
        <v>115</v>
      </c>
      <c r="H338" s="1" t="s">
        <v>116</v>
      </c>
      <c r="I338" s="1" t="s">
        <v>34</v>
      </c>
      <c r="J338" s="1" t="s">
        <v>45</v>
      </c>
      <c r="K338" s="1">
        <v>4</v>
      </c>
      <c r="L338" s="1">
        <v>8</v>
      </c>
      <c r="M338" s="1" t="s">
        <v>99</v>
      </c>
      <c r="N338" s="1" t="s">
        <v>44</v>
      </c>
      <c r="O338" s="1" t="s">
        <v>99</v>
      </c>
      <c r="P338" s="1" t="s">
        <v>209</v>
      </c>
      <c r="Q338" s="1" t="s">
        <v>210</v>
      </c>
      <c r="R338" s="1">
        <v>2</v>
      </c>
      <c r="S338" s="1">
        <f t="shared" si="18"/>
        <v>0</v>
      </c>
      <c r="T338" s="1" t="s">
        <v>173</v>
      </c>
      <c r="U338" s="1" t="s">
        <v>174</v>
      </c>
      <c r="AA338" s="1">
        <v>1</v>
      </c>
      <c r="AB338" s="1">
        <v>1</v>
      </c>
      <c r="AC338" s="1">
        <v>0</v>
      </c>
      <c r="AD338" s="1">
        <v>0</v>
      </c>
      <c r="AE338" s="1">
        <v>1</v>
      </c>
      <c r="AF338" s="1">
        <v>0</v>
      </c>
      <c r="AG338" s="1">
        <v>1</v>
      </c>
      <c r="AH338" s="1">
        <v>1</v>
      </c>
      <c r="AI338" s="1">
        <f t="shared" si="19"/>
        <v>1</v>
      </c>
      <c r="AJ338" s="1">
        <v>0</v>
      </c>
      <c r="AK338" s="1">
        <f t="shared" si="20"/>
        <v>1</v>
      </c>
      <c r="AL338" s="1">
        <v>1</v>
      </c>
    </row>
    <row r="339" spans="1:38" x14ac:dyDescent="0.3">
      <c r="A339" s="1">
        <v>2014</v>
      </c>
      <c r="B339" s="1">
        <v>338</v>
      </c>
      <c r="C339" s="1">
        <v>1</v>
      </c>
      <c r="D339" s="1" t="s">
        <v>61</v>
      </c>
      <c r="E339" s="1" t="s">
        <v>350</v>
      </c>
      <c r="F339" s="1" t="s">
        <v>838</v>
      </c>
      <c r="G339" s="1" t="s">
        <v>71</v>
      </c>
      <c r="H339" s="1" t="s">
        <v>72</v>
      </c>
      <c r="I339" s="1" t="s">
        <v>34</v>
      </c>
      <c r="J339" s="1" t="s">
        <v>45</v>
      </c>
      <c r="K339" s="1">
        <v>6</v>
      </c>
      <c r="L339" s="1">
        <v>10</v>
      </c>
      <c r="M339" s="1" t="s">
        <v>48</v>
      </c>
      <c r="N339" s="1" t="s">
        <v>34</v>
      </c>
      <c r="O339" s="1" t="s">
        <v>48</v>
      </c>
      <c r="P339" s="1" t="s">
        <v>47</v>
      </c>
      <c r="Q339" s="1" t="s">
        <v>120</v>
      </c>
      <c r="R339" s="1">
        <v>153</v>
      </c>
      <c r="S339" s="1">
        <f t="shared" si="18"/>
        <v>0</v>
      </c>
      <c r="T339" s="1" t="s">
        <v>173</v>
      </c>
      <c r="U339" s="1" t="s">
        <v>174</v>
      </c>
      <c r="AA339" s="1">
        <v>1</v>
      </c>
      <c r="AB339" s="1">
        <v>1</v>
      </c>
      <c r="AC339" s="1">
        <v>0</v>
      </c>
      <c r="AD339" s="1">
        <v>0</v>
      </c>
      <c r="AE339" s="1">
        <v>1</v>
      </c>
      <c r="AF339" s="1">
        <v>0</v>
      </c>
      <c r="AG339" s="1">
        <v>1</v>
      </c>
      <c r="AH339" s="1">
        <v>1</v>
      </c>
      <c r="AI339" s="1">
        <f t="shared" si="19"/>
        <v>1</v>
      </c>
      <c r="AJ339" s="1">
        <v>0</v>
      </c>
      <c r="AK339" s="1">
        <f t="shared" si="20"/>
        <v>1</v>
      </c>
      <c r="AL339" s="1">
        <v>1</v>
      </c>
    </row>
    <row r="340" spans="1:38" x14ac:dyDescent="0.3">
      <c r="A340" s="1">
        <v>2014</v>
      </c>
      <c r="B340" s="1">
        <v>339</v>
      </c>
      <c r="C340" s="1">
        <v>1</v>
      </c>
      <c r="D340" s="1" t="s">
        <v>61</v>
      </c>
      <c r="E340" s="1" t="s">
        <v>488</v>
      </c>
      <c r="F340" s="1" t="s">
        <v>839</v>
      </c>
      <c r="G340" s="1" t="s">
        <v>204</v>
      </c>
      <c r="H340" s="1" t="s">
        <v>193</v>
      </c>
      <c r="I340" s="1" t="s">
        <v>44</v>
      </c>
      <c r="J340" s="1" t="s">
        <v>45</v>
      </c>
      <c r="K340" s="1">
        <v>12</v>
      </c>
      <c r="L340" s="1">
        <v>16</v>
      </c>
      <c r="M340" s="1" t="s">
        <v>212</v>
      </c>
      <c r="N340" s="1" t="s">
        <v>44</v>
      </c>
      <c r="O340" s="1" t="s">
        <v>212</v>
      </c>
      <c r="P340" s="1" t="s">
        <v>248</v>
      </c>
      <c r="Q340" s="1" t="s">
        <v>301</v>
      </c>
      <c r="R340" s="1">
        <v>8</v>
      </c>
      <c r="S340" s="1">
        <f t="shared" si="18"/>
        <v>0</v>
      </c>
      <c r="T340" s="1" t="s">
        <v>173</v>
      </c>
      <c r="U340" s="1" t="s">
        <v>174</v>
      </c>
      <c r="AA340" s="1">
        <v>1</v>
      </c>
      <c r="AB340" s="1">
        <v>1</v>
      </c>
      <c r="AC340" s="1">
        <v>0</v>
      </c>
      <c r="AD340" s="1">
        <v>0</v>
      </c>
      <c r="AE340" s="1">
        <v>1</v>
      </c>
      <c r="AF340" s="1">
        <v>0</v>
      </c>
      <c r="AG340" s="1">
        <v>1</v>
      </c>
      <c r="AH340" s="1">
        <v>1</v>
      </c>
      <c r="AI340" s="1">
        <f t="shared" si="19"/>
        <v>1</v>
      </c>
      <c r="AJ340" s="1">
        <v>0</v>
      </c>
      <c r="AK340" s="1">
        <f t="shared" si="20"/>
        <v>1</v>
      </c>
      <c r="AL340" s="1">
        <v>1</v>
      </c>
    </row>
    <row r="341" spans="1:38" x14ac:dyDescent="0.3">
      <c r="A341" s="1">
        <v>2014</v>
      </c>
      <c r="B341" s="1">
        <v>340</v>
      </c>
      <c r="C341" s="1">
        <v>1</v>
      </c>
      <c r="D341" s="1" t="s">
        <v>61</v>
      </c>
      <c r="E341" s="1" t="s">
        <v>366</v>
      </c>
      <c r="F341" s="1" t="s">
        <v>840</v>
      </c>
      <c r="G341" s="1" t="s">
        <v>161</v>
      </c>
      <c r="H341" s="1" t="s">
        <v>162</v>
      </c>
      <c r="I341" s="1" t="s">
        <v>34</v>
      </c>
      <c r="J341" s="1" t="s">
        <v>45</v>
      </c>
      <c r="K341" s="1">
        <v>7</v>
      </c>
      <c r="L341" s="1">
        <v>11</v>
      </c>
      <c r="M341" s="1" t="s">
        <v>212</v>
      </c>
      <c r="N341" s="1" t="s">
        <v>44</v>
      </c>
      <c r="O341" s="1" t="s">
        <v>162</v>
      </c>
      <c r="P341" s="1" t="s">
        <v>161</v>
      </c>
      <c r="Q341" s="1" t="s">
        <v>163</v>
      </c>
      <c r="R341" s="1">
        <v>1582</v>
      </c>
      <c r="S341" s="1">
        <f t="shared" si="18"/>
        <v>1</v>
      </c>
      <c r="T341" s="1" t="s">
        <v>56</v>
      </c>
      <c r="U341" s="1" t="s">
        <v>174</v>
      </c>
      <c r="AA341" s="1">
        <v>1</v>
      </c>
      <c r="AB341" s="1">
        <v>1</v>
      </c>
      <c r="AC341" s="1">
        <v>0</v>
      </c>
      <c r="AD341" s="1">
        <v>0</v>
      </c>
      <c r="AE341" s="1">
        <v>1</v>
      </c>
      <c r="AF341" s="1">
        <v>0</v>
      </c>
      <c r="AG341" s="1">
        <v>1</v>
      </c>
      <c r="AH341" s="1">
        <v>1</v>
      </c>
      <c r="AI341" s="1">
        <f t="shared" si="19"/>
        <v>1</v>
      </c>
      <c r="AJ341" s="1">
        <v>0</v>
      </c>
      <c r="AK341" s="1">
        <f t="shared" si="20"/>
        <v>1</v>
      </c>
      <c r="AL341" s="1">
        <v>1</v>
      </c>
    </row>
    <row r="342" spans="1:38" x14ac:dyDescent="0.3">
      <c r="A342" s="1">
        <v>2014</v>
      </c>
      <c r="B342" s="1">
        <v>341</v>
      </c>
      <c r="C342" s="1">
        <v>1</v>
      </c>
      <c r="D342" s="1" t="s">
        <v>61</v>
      </c>
      <c r="E342" s="1" t="s">
        <v>527</v>
      </c>
      <c r="F342" s="1" t="s">
        <v>841</v>
      </c>
      <c r="G342" s="1" t="s">
        <v>98</v>
      </c>
      <c r="H342" s="1" t="s">
        <v>216</v>
      </c>
      <c r="I342" s="1" t="s">
        <v>44</v>
      </c>
      <c r="J342" s="1" t="s">
        <v>45</v>
      </c>
      <c r="K342" s="1">
        <v>13</v>
      </c>
      <c r="L342" s="1">
        <v>17</v>
      </c>
      <c r="M342" s="1" t="s">
        <v>251</v>
      </c>
      <c r="N342" s="1" t="s">
        <v>34</v>
      </c>
      <c r="O342" s="1" t="s">
        <v>251</v>
      </c>
      <c r="P342" s="1" t="s">
        <v>250</v>
      </c>
      <c r="Q342" s="1" t="s">
        <v>260</v>
      </c>
      <c r="R342" s="1">
        <v>2</v>
      </c>
      <c r="S342" s="1">
        <f t="shared" si="18"/>
        <v>0</v>
      </c>
      <c r="T342" s="1" t="s">
        <v>173</v>
      </c>
      <c r="U342" s="1" t="s">
        <v>174</v>
      </c>
      <c r="AA342" s="1">
        <v>1</v>
      </c>
      <c r="AB342" s="1">
        <v>1</v>
      </c>
      <c r="AC342" s="1">
        <v>0</v>
      </c>
      <c r="AD342" s="1">
        <v>0</v>
      </c>
      <c r="AE342" s="1">
        <v>1</v>
      </c>
      <c r="AF342" s="1">
        <v>0</v>
      </c>
      <c r="AG342" s="1">
        <v>1</v>
      </c>
      <c r="AH342" s="1">
        <v>1</v>
      </c>
      <c r="AI342" s="1">
        <f t="shared" si="19"/>
        <v>1</v>
      </c>
      <c r="AJ342" s="1">
        <v>0</v>
      </c>
      <c r="AK342" s="1">
        <f t="shared" si="20"/>
        <v>1</v>
      </c>
      <c r="AL342" s="1">
        <v>1</v>
      </c>
    </row>
    <row r="343" spans="1:38" x14ac:dyDescent="0.3">
      <c r="A343" s="1">
        <v>2014</v>
      </c>
      <c r="B343" s="1">
        <v>342</v>
      </c>
      <c r="C343" s="1">
        <v>1</v>
      </c>
      <c r="D343" s="1" t="s">
        <v>61</v>
      </c>
      <c r="E343" s="1" t="s">
        <v>582</v>
      </c>
      <c r="F343" s="1" t="s">
        <v>741</v>
      </c>
      <c r="G343" s="1" t="s">
        <v>71</v>
      </c>
      <c r="H343" s="1" t="s">
        <v>72</v>
      </c>
      <c r="I343" s="1" t="s">
        <v>34</v>
      </c>
      <c r="J343" s="1" t="s">
        <v>45</v>
      </c>
      <c r="K343" s="1">
        <v>7</v>
      </c>
      <c r="L343" s="1">
        <v>11</v>
      </c>
      <c r="M343" s="1" t="s">
        <v>90</v>
      </c>
      <c r="N343" s="1" t="s">
        <v>44</v>
      </c>
      <c r="O343" s="1" t="s">
        <v>90</v>
      </c>
      <c r="P343" s="1" t="s">
        <v>89</v>
      </c>
      <c r="Q343" s="1" t="s">
        <v>232</v>
      </c>
      <c r="R343" s="1">
        <v>192</v>
      </c>
      <c r="S343" s="1">
        <f t="shared" si="18"/>
        <v>0</v>
      </c>
      <c r="T343" s="1" t="s">
        <v>173</v>
      </c>
      <c r="U343" s="1" t="s">
        <v>174</v>
      </c>
      <c r="AA343" s="1">
        <v>1</v>
      </c>
      <c r="AB343" s="1">
        <v>1</v>
      </c>
      <c r="AC343" s="1">
        <v>0</v>
      </c>
      <c r="AD343" s="1">
        <v>0</v>
      </c>
      <c r="AE343" s="1">
        <v>1</v>
      </c>
      <c r="AF343" s="1">
        <v>0</v>
      </c>
      <c r="AG343" s="1">
        <v>1</v>
      </c>
      <c r="AH343" s="1">
        <v>1</v>
      </c>
      <c r="AI343" s="1">
        <f t="shared" si="19"/>
        <v>1</v>
      </c>
      <c r="AJ343" s="1">
        <v>0</v>
      </c>
      <c r="AK343" s="1">
        <f t="shared" si="20"/>
        <v>1</v>
      </c>
      <c r="AL343" s="1">
        <v>1</v>
      </c>
    </row>
    <row r="344" spans="1:38" x14ac:dyDescent="0.3">
      <c r="A344" s="1">
        <v>2014</v>
      </c>
      <c r="B344" s="1">
        <v>343</v>
      </c>
      <c r="C344" s="1">
        <v>1</v>
      </c>
      <c r="D344" s="1" t="s">
        <v>61</v>
      </c>
      <c r="E344" s="1" t="s">
        <v>582</v>
      </c>
      <c r="F344" s="1" t="s">
        <v>842</v>
      </c>
      <c r="G344" s="1" t="s">
        <v>137</v>
      </c>
      <c r="H344" s="1" t="s">
        <v>138</v>
      </c>
      <c r="I344" s="1" t="s">
        <v>44</v>
      </c>
      <c r="J344" s="1" t="s">
        <v>45</v>
      </c>
      <c r="K344" s="1">
        <v>5</v>
      </c>
      <c r="L344" s="1">
        <v>9</v>
      </c>
      <c r="M344" s="1" t="s">
        <v>99</v>
      </c>
      <c r="N344" s="1" t="s">
        <v>44</v>
      </c>
      <c r="O344" s="1" t="s">
        <v>138</v>
      </c>
      <c r="P344" s="1" t="s">
        <v>137</v>
      </c>
      <c r="Q344" s="1" t="s">
        <v>139</v>
      </c>
      <c r="R344" s="1">
        <v>16</v>
      </c>
      <c r="S344" s="1">
        <f t="shared" si="18"/>
        <v>0</v>
      </c>
      <c r="T344" s="1" t="s">
        <v>56</v>
      </c>
      <c r="U344" s="1" t="s">
        <v>174</v>
      </c>
      <c r="AA344" s="1">
        <v>1</v>
      </c>
      <c r="AB344" s="1">
        <v>1</v>
      </c>
      <c r="AC344" s="1">
        <v>0</v>
      </c>
      <c r="AD344" s="1">
        <v>0</v>
      </c>
      <c r="AE344" s="1">
        <v>1</v>
      </c>
      <c r="AF344" s="1">
        <v>0</v>
      </c>
      <c r="AG344" s="1">
        <v>1</v>
      </c>
      <c r="AH344" s="1">
        <v>1</v>
      </c>
      <c r="AI344" s="1">
        <f t="shared" si="19"/>
        <v>1</v>
      </c>
      <c r="AJ344" s="1">
        <v>0</v>
      </c>
      <c r="AK344" s="1">
        <f t="shared" si="20"/>
        <v>1</v>
      </c>
      <c r="AL344" s="1">
        <v>1</v>
      </c>
    </row>
    <row r="345" spans="1:38" x14ac:dyDescent="0.3">
      <c r="A345" s="1">
        <v>2014</v>
      </c>
      <c r="B345" s="1">
        <v>344</v>
      </c>
      <c r="C345" s="1">
        <v>1</v>
      </c>
      <c r="D345" s="1" t="s">
        <v>61</v>
      </c>
      <c r="E345" s="1" t="s">
        <v>582</v>
      </c>
      <c r="F345" s="1" t="s">
        <v>783</v>
      </c>
      <c r="G345" s="1" t="s">
        <v>32</v>
      </c>
      <c r="H345" s="1" t="s">
        <v>33</v>
      </c>
      <c r="I345" s="1" t="s">
        <v>34</v>
      </c>
      <c r="J345" s="1" t="s">
        <v>45</v>
      </c>
      <c r="K345" s="1">
        <v>13</v>
      </c>
      <c r="L345" s="1">
        <v>17</v>
      </c>
      <c r="M345" s="1" t="s">
        <v>138</v>
      </c>
      <c r="N345" s="1" t="s">
        <v>44</v>
      </c>
      <c r="O345" s="1" t="s">
        <v>33</v>
      </c>
      <c r="P345" s="1" t="s">
        <v>32</v>
      </c>
      <c r="Q345" s="1" t="s">
        <v>201</v>
      </c>
      <c r="R345" s="1">
        <v>3</v>
      </c>
      <c r="S345" s="1">
        <f t="shared" ref="S345:S371" si="21">IF(R345&lt;196.3,0,1)</f>
        <v>0</v>
      </c>
      <c r="T345" s="1" t="s">
        <v>56</v>
      </c>
      <c r="U345" s="1" t="s">
        <v>174</v>
      </c>
      <c r="AA345" s="1">
        <v>1</v>
      </c>
      <c r="AB345" s="1">
        <v>1</v>
      </c>
      <c r="AC345" s="1">
        <v>0</v>
      </c>
      <c r="AD345" s="1">
        <v>0</v>
      </c>
      <c r="AE345" s="1">
        <v>1</v>
      </c>
      <c r="AF345" s="1">
        <v>0</v>
      </c>
      <c r="AG345" s="1">
        <v>1</v>
      </c>
      <c r="AH345" s="1">
        <v>1</v>
      </c>
      <c r="AI345" s="1">
        <f t="shared" si="19"/>
        <v>1</v>
      </c>
      <c r="AJ345" s="1">
        <v>0</v>
      </c>
      <c r="AK345" s="1">
        <f t="shared" si="20"/>
        <v>1</v>
      </c>
      <c r="AL345" s="1">
        <v>1</v>
      </c>
    </row>
    <row r="346" spans="1:38" x14ac:dyDescent="0.3">
      <c r="A346" s="1">
        <v>2014</v>
      </c>
      <c r="B346" s="1">
        <v>345</v>
      </c>
      <c r="C346" s="1">
        <v>1</v>
      </c>
      <c r="D346" s="1" t="s">
        <v>61</v>
      </c>
      <c r="E346" s="1" t="s">
        <v>608</v>
      </c>
      <c r="F346" s="1" t="s">
        <v>548</v>
      </c>
      <c r="G346" s="1" t="s">
        <v>161</v>
      </c>
      <c r="H346" s="1" t="s">
        <v>162</v>
      </c>
      <c r="I346" s="1" t="s">
        <v>34</v>
      </c>
      <c r="J346" s="1" t="s">
        <v>45</v>
      </c>
      <c r="K346" s="1">
        <v>17</v>
      </c>
      <c r="L346" s="1">
        <v>21</v>
      </c>
      <c r="M346" s="1" t="s">
        <v>132</v>
      </c>
      <c r="N346" s="1" t="s">
        <v>44</v>
      </c>
      <c r="O346" s="1" t="s">
        <v>162</v>
      </c>
      <c r="P346" s="1" t="s">
        <v>161</v>
      </c>
      <c r="Q346" s="1" t="s">
        <v>163</v>
      </c>
      <c r="R346" s="1">
        <v>1582</v>
      </c>
      <c r="S346" s="1">
        <f t="shared" si="21"/>
        <v>1</v>
      </c>
      <c r="T346" s="1" t="s">
        <v>56</v>
      </c>
      <c r="U346" s="1" t="s">
        <v>174</v>
      </c>
      <c r="AA346" s="1">
        <v>1</v>
      </c>
      <c r="AB346" s="1">
        <v>1</v>
      </c>
      <c r="AC346" s="1">
        <v>0</v>
      </c>
      <c r="AD346" s="1">
        <v>0</v>
      </c>
      <c r="AE346" s="1">
        <v>1</v>
      </c>
      <c r="AF346" s="1">
        <v>0</v>
      </c>
      <c r="AG346" s="1">
        <v>1</v>
      </c>
      <c r="AH346" s="1">
        <v>1</v>
      </c>
      <c r="AI346" s="1">
        <f t="shared" si="19"/>
        <v>1</v>
      </c>
      <c r="AJ346" s="1">
        <v>0</v>
      </c>
      <c r="AK346" s="1">
        <f t="shared" si="20"/>
        <v>1</v>
      </c>
      <c r="AL346" s="1">
        <v>1</v>
      </c>
    </row>
    <row r="347" spans="1:38" x14ac:dyDescent="0.3">
      <c r="A347" s="1">
        <v>2014</v>
      </c>
      <c r="B347" s="1">
        <v>346</v>
      </c>
      <c r="C347" s="1">
        <v>1</v>
      </c>
      <c r="D347" s="1" t="s">
        <v>61</v>
      </c>
      <c r="E347" s="1" t="s">
        <v>568</v>
      </c>
      <c r="F347" s="1" t="s">
        <v>805</v>
      </c>
      <c r="G347" s="1" t="s">
        <v>89</v>
      </c>
      <c r="H347" s="1" t="s">
        <v>90</v>
      </c>
      <c r="I347" s="1" t="s">
        <v>44</v>
      </c>
      <c r="J347" s="1" t="s">
        <v>45</v>
      </c>
      <c r="K347" s="1">
        <v>15</v>
      </c>
      <c r="L347" s="1">
        <v>19</v>
      </c>
      <c r="M347" s="1" t="s">
        <v>144</v>
      </c>
      <c r="N347" s="1" t="s">
        <v>34</v>
      </c>
      <c r="O347" s="1" t="s">
        <v>144</v>
      </c>
      <c r="P347" s="1" t="s">
        <v>145</v>
      </c>
      <c r="Q347" s="1" t="s">
        <v>146</v>
      </c>
      <c r="R347" s="1">
        <v>232</v>
      </c>
      <c r="S347" s="1">
        <f t="shared" si="21"/>
        <v>1</v>
      </c>
      <c r="T347" s="1" t="s">
        <v>173</v>
      </c>
      <c r="U347" s="1" t="s">
        <v>174</v>
      </c>
      <c r="AA347" s="1">
        <v>1</v>
      </c>
      <c r="AB347" s="1">
        <v>1</v>
      </c>
      <c r="AC347" s="1">
        <v>0</v>
      </c>
      <c r="AD347" s="1">
        <v>0</v>
      </c>
      <c r="AE347" s="1">
        <v>1</v>
      </c>
      <c r="AF347" s="1">
        <v>0</v>
      </c>
      <c r="AG347" s="1">
        <v>1</v>
      </c>
      <c r="AH347" s="1">
        <v>1</v>
      </c>
      <c r="AI347" s="1">
        <f t="shared" si="19"/>
        <v>1</v>
      </c>
      <c r="AJ347" s="1">
        <v>0</v>
      </c>
      <c r="AK347" s="1">
        <f t="shared" si="20"/>
        <v>1</v>
      </c>
      <c r="AL347" s="1">
        <v>1</v>
      </c>
    </row>
    <row r="348" spans="1:38" x14ac:dyDescent="0.3">
      <c r="A348" s="1">
        <v>2014</v>
      </c>
      <c r="B348" s="1">
        <v>347</v>
      </c>
      <c r="C348" s="1">
        <v>1</v>
      </c>
      <c r="D348" s="1" t="s">
        <v>61</v>
      </c>
      <c r="E348" s="1" t="s">
        <v>367</v>
      </c>
      <c r="F348" s="1" t="s">
        <v>843</v>
      </c>
      <c r="G348" s="1" t="s">
        <v>77</v>
      </c>
      <c r="H348" s="1" t="s">
        <v>78</v>
      </c>
      <c r="I348" s="1" t="s">
        <v>44</v>
      </c>
      <c r="J348" s="1" t="s">
        <v>45</v>
      </c>
      <c r="K348" s="1">
        <v>7</v>
      </c>
      <c r="L348" s="1">
        <v>11</v>
      </c>
      <c r="M348" s="1" t="s">
        <v>116</v>
      </c>
      <c r="N348" s="1" t="s">
        <v>34</v>
      </c>
      <c r="O348" s="1" t="s">
        <v>116</v>
      </c>
      <c r="P348" s="1" t="s">
        <v>115</v>
      </c>
      <c r="Q348" s="1" t="s">
        <v>118</v>
      </c>
      <c r="R348" s="1">
        <v>184</v>
      </c>
      <c r="S348" s="1">
        <f t="shared" si="21"/>
        <v>0</v>
      </c>
      <c r="T348" s="1" t="s">
        <v>173</v>
      </c>
      <c r="U348" s="1" t="s">
        <v>174</v>
      </c>
      <c r="AA348" s="1">
        <v>1</v>
      </c>
      <c r="AB348" s="1">
        <v>1</v>
      </c>
      <c r="AC348" s="1">
        <v>0</v>
      </c>
      <c r="AD348" s="1">
        <v>0</v>
      </c>
      <c r="AE348" s="1">
        <v>1</v>
      </c>
      <c r="AF348" s="1">
        <v>0</v>
      </c>
      <c r="AG348" s="1">
        <v>1</v>
      </c>
      <c r="AH348" s="1">
        <v>1</v>
      </c>
      <c r="AI348" s="1">
        <f t="shared" si="19"/>
        <v>1</v>
      </c>
      <c r="AJ348" s="1">
        <v>0</v>
      </c>
      <c r="AK348" s="1">
        <f t="shared" si="20"/>
        <v>1</v>
      </c>
      <c r="AL348" s="1">
        <v>1</v>
      </c>
    </row>
    <row r="349" spans="1:38" x14ac:dyDescent="0.3">
      <c r="A349" s="1">
        <v>2014</v>
      </c>
      <c r="B349" s="1">
        <v>348</v>
      </c>
      <c r="C349" s="1">
        <v>1</v>
      </c>
      <c r="D349" s="1" t="s">
        <v>61</v>
      </c>
      <c r="E349" s="1" t="s">
        <v>242</v>
      </c>
      <c r="F349" s="1" t="s">
        <v>844</v>
      </c>
      <c r="G349" s="1" t="s">
        <v>47</v>
      </c>
      <c r="H349" s="1" t="s">
        <v>48</v>
      </c>
      <c r="I349" s="1" t="s">
        <v>34</v>
      </c>
      <c r="J349" s="1" t="s">
        <v>45</v>
      </c>
      <c r="K349" s="1">
        <v>1</v>
      </c>
      <c r="L349" s="1">
        <v>5</v>
      </c>
      <c r="M349" s="1" t="s">
        <v>33</v>
      </c>
      <c r="N349" s="1" t="s">
        <v>34</v>
      </c>
      <c r="O349" s="1" t="s">
        <v>33</v>
      </c>
      <c r="P349" s="1" t="s">
        <v>32</v>
      </c>
      <c r="Q349" s="1" t="s">
        <v>201</v>
      </c>
      <c r="R349" s="1">
        <v>3</v>
      </c>
      <c r="S349" s="1">
        <f t="shared" si="21"/>
        <v>0</v>
      </c>
      <c r="T349" s="1" t="s">
        <v>173</v>
      </c>
      <c r="U349" s="1" t="s">
        <v>174</v>
      </c>
      <c r="AA349" s="1">
        <v>1</v>
      </c>
      <c r="AB349" s="1">
        <v>1</v>
      </c>
      <c r="AC349" s="1">
        <v>0</v>
      </c>
      <c r="AD349" s="1">
        <v>0</v>
      </c>
      <c r="AE349" s="1">
        <v>1</v>
      </c>
      <c r="AF349" s="1">
        <v>0</v>
      </c>
      <c r="AG349" s="1">
        <v>1</v>
      </c>
      <c r="AH349" s="1">
        <v>1</v>
      </c>
      <c r="AI349" s="1">
        <f t="shared" si="19"/>
        <v>1</v>
      </c>
      <c r="AJ349" s="1">
        <v>0</v>
      </c>
      <c r="AK349" s="1">
        <f t="shared" si="20"/>
        <v>1</v>
      </c>
      <c r="AL349" s="1">
        <v>1</v>
      </c>
    </row>
    <row r="350" spans="1:38" x14ac:dyDescent="0.3">
      <c r="A350" s="1">
        <v>2014</v>
      </c>
      <c r="B350" s="1">
        <v>349</v>
      </c>
      <c r="C350" s="1">
        <v>2</v>
      </c>
      <c r="D350" s="1" t="s">
        <v>61</v>
      </c>
      <c r="E350" s="1" t="s">
        <v>242</v>
      </c>
      <c r="F350" s="1" t="s">
        <v>844</v>
      </c>
      <c r="G350" s="1" t="s">
        <v>47</v>
      </c>
      <c r="H350" s="1" t="s">
        <v>48</v>
      </c>
      <c r="I350" s="1" t="s">
        <v>34</v>
      </c>
      <c r="J350" s="1" t="s">
        <v>45</v>
      </c>
      <c r="K350" s="1">
        <v>2</v>
      </c>
      <c r="L350" s="1">
        <v>6</v>
      </c>
      <c r="M350" s="1" t="s">
        <v>195</v>
      </c>
      <c r="N350" s="1" t="s">
        <v>34</v>
      </c>
      <c r="O350" s="1" t="s">
        <v>48</v>
      </c>
      <c r="P350" s="1" t="s">
        <v>47</v>
      </c>
      <c r="Q350" s="1" t="s">
        <v>120</v>
      </c>
      <c r="R350" s="1">
        <v>153</v>
      </c>
      <c r="S350" s="1">
        <f t="shared" si="21"/>
        <v>0</v>
      </c>
      <c r="T350" s="1" t="s">
        <v>56</v>
      </c>
      <c r="U350" s="1" t="s">
        <v>174</v>
      </c>
      <c r="AA350" s="1">
        <v>1</v>
      </c>
      <c r="AB350" s="1">
        <v>1</v>
      </c>
      <c r="AC350" s="1">
        <v>0</v>
      </c>
      <c r="AD350" s="1">
        <v>0</v>
      </c>
      <c r="AE350" s="1">
        <v>1</v>
      </c>
      <c r="AF350" s="1">
        <v>0</v>
      </c>
      <c r="AG350" s="1">
        <v>1</v>
      </c>
      <c r="AH350" s="1">
        <v>1</v>
      </c>
      <c r="AI350" s="1">
        <f t="shared" si="19"/>
        <v>1</v>
      </c>
      <c r="AJ350" s="1">
        <v>0</v>
      </c>
      <c r="AK350" s="1">
        <f t="shared" si="20"/>
        <v>1</v>
      </c>
      <c r="AL350" s="1">
        <v>1</v>
      </c>
    </row>
    <row r="351" spans="1:38" x14ac:dyDescent="0.3">
      <c r="A351" s="1">
        <v>2014</v>
      </c>
      <c r="B351" s="1">
        <v>350</v>
      </c>
      <c r="C351" s="1">
        <v>1</v>
      </c>
      <c r="D351" s="1" t="s">
        <v>61</v>
      </c>
      <c r="E351" s="1" t="s">
        <v>395</v>
      </c>
      <c r="F351" s="1" t="s">
        <v>794</v>
      </c>
      <c r="G351" s="1" t="s">
        <v>127</v>
      </c>
      <c r="H351" s="1" t="s">
        <v>128</v>
      </c>
      <c r="I351" s="1" t="s">
        <v>44</v>
      </c>
      <c r="J351" s="1" t="s">
        <v>45</v>
      </c>
      <c r="K351" s="1">
        <v>8</v>
      </c>
      <c r="L351" s="1">
        <v>12</v>
      </c>
      <c r="M351" s="1" t="s">
        <v>132</v>
      </c>
      <c r="N351" s="1" t="s">
        <v>44</v>
      </c>
      <c r="O351" s="1" t="s">
        <v>128</v>
      </c>
      <c r="P351" s="1" t="s">
        <v>127</v>
      </c>
      <c r="Q351" s="1" t="s">
        <v>129</v>
      </c>
      <c r="R351" s="1">
        <v>177</v>
      </c>
      <c r="S351" s="1">
        <f t="shared" si="21"/>
        <v>0</v>
      </c>
      <c r="T351" s="1" t="s">
        <v>56</v>
      </c>
      <c r="U351" s="1" t="s">
        <v>174</v>
      </c>
      <c r="AA351" s="1">
        <v>1</v>
      </c>
      <c r="AB351" s="1">
        <v>1</v>
      </c>
      <c r="AC351" s="1">
        <v>0</v>
      </c>
      <c r="AD351" s="1">
        <v>0</v>
      </c>
      <c r="AE351" s="1">
        <v>1</v>
      </c>
      <c r="AF351" s="1">
        <v>0</v>
      </c>
      <c r="AG351" s="1">
        <v>1</v>
      </c>
      <c r="AH351" s="1">
        <v>1</v>
      </c>
      <c r="AI351" s="1">
        <f t="shared" si="19"/>
        <v>1</v>
      </c>
      <c r="AJ351" s="1">
        <v>0</v>
      </c>
      <c r="AK351" s="1">
        <f t="shared" si="20"/>
        <v>1</v>
      </c>
      <c r="AL351" s="1">
        <v>1</v>
      </c>
    </row>
    <row r="352" spans="1:38" x14ac:dyDescent="0.3">
      <c r="A352" s="1">
        <v>2014</v>
      </c>
      <c r="B352" s="1">
        <v>351</v>
      </c>
      <c r="C352" s="1">
        <v>1</v>
      </c>
      <c r="D352" s="1" t="s">
        <v>61</v>
      </c>
      <c r="E352" s="1" t="s">
        <v>218</v>
      </c>
      <c r="F352" s="1" t="s">
        <v>706</v>
      </c>
      <c r="G352" s="1" t="s">
        <v>219</v>
      </c>
      <c r="H352" s="1" t="s">
        <v>220</v>
      </c>
      <c r="I352" s="1" t="s">
        <v>34</v>
      </c>
      <c r="J352" s="1" t="s">
        <v>45</v>
      </c>
      <c r="K352" s="1">
        <v>16</v>
      </c>
      <c r="L352" s="1">
        <v>20</v>
      </c>
      <c r="M352" s="1" t="s">
        <v>116</v>
      </c>
      <c r="N352" s="1" t="s">
        <v>34</v>
      </c>
      <c r="O352" s="1" t="s">
        <v>220</v>
      </c>
      <c r="P352" s="1" t="s">
        <v>219</v>
      </c>
      <c r="Q352" s="1" t="s">
        <v>258</v>
      </c>
      <c r="R352" s="1">
        <v>184</v>
      </c>
      <c r="S352" s="1">
        <f t="shared" si="21"/>
        <v>0</v>
      </c>
      <c r="T352" s="1" t="s">
        <v>56</v>
      </c>
      <c r="U352" s="1" t="s">
        <v>174</v>
      </c>
      <c r="AA352" s="1">
        <v>1</v>
      </c>
      <c r="AB352" s="1">
        <v>1</v>
      </c>
      <c r="AC352" s="1">
        <v>0</v>
      </c>
      <c r="AD352" s="1">
        <v>0</v>
      </c>
      <c r="AE352" s="1">
        <v>1</v>
      </c>
      <c r="AF352" s="1">
        <v>0</v>
      </c>
      <c r="AG352" s="1">
        <v>1</v>
      </c>
      <c r="AH352" s="1">
        <v>1</v>
      </c>
      <c r="AI352" s="1">
        <f t="shared" si="19"/>
        <v>1</v>
      </c>
      <c r="AJ352" s="1">
        <v>0</v>
      </c>
      <c r="AK352" s="1">
        <f t="shared" si="20"/>
        <v>1</v>
      </c>
      <c r="AL352" s="1">
        <v>1</v>
      </c>
    </row>
    <row r="353" spans="1:38" x14ac:dyDescent="0.3">
      <c r="A353" s="1">
        <v>2014</v>
      </c>
      <c r="B353" s="1">
        <v>352</v>
      </c>
      <c r="C353" s="1">
        <v>1</v>
      </c>
      <c r="D353" s="1" t="s">
        <v>61</v>
      </c>
      <c r="E353" s="1" t="s">
        <v>353</v>
      </c>
      <c r="F353" s="1" t="s">
        <v>845</v>
      </c>
      <c r="G353" s="1" t="s">
        <v>81</v>
      </c>
      <c r="H353" s="1" t="s">
        <v>82</v>
      </c>
      <c r="I353" s="1" t="s">
        <v>44</v>
      </c>
      <c r="J353" s="1" t="s">
        <v>45</v>
      </c>
      <c r="K353" s="1">
        <v>6</v>
      </c>
      <c r="L353" s="1">
        <v>10</v>
      </c>
      <c r="M353" s="1" t="s">
        <v>144</v>
      </c>
      <c r="N353" s="1" t="s">
        <v>34</v>
      </c>
      <c r="O353" s="1" t="s">
        <v>144</v>
      </c>
      <c r="P353" s="1" t="s">
        <v>145</v>
      </c>
      <c r="Q353" s="1" t="s">
        <v>146</v>
      </c>
      <c r="R353" s="1">
        <v>232</v>
      </c>
      <c r="S353" s="1">
        <f t="shared" si="21"/>
        <v>1</v>
      </c>
      <c r="T353" s="1" t="s">
        <v>173</v>
      </c>
      <c r="U353" s="1" t="s">
        <v>174</v>
      </c>
      <c r="AA353" s="1">
        <v>1</v>
      </c>
      <c r="AB353" s="1">
        <v>1</v>
      </c>
      <c r="AC353" s="1">
        <v>0</v>
      </c>
      <c r="AD353" s="1">
        <v>0</v>
      </c>
      <c r="AE353" s="1">
        <v>1</v>
      </c>
      <c r="AF353" s="1">
        <v>0</v>
      </c>
      <c r="AG353" s="1">
        <v>1</v>
      </c>
      <c r="AH353" s="1">
        <v>1</v>
      </c>
      <c r="AI353" s="1">
        <f t="shared" si="19"/>
        <v>1</v>
      </c>
      <c r="AJ353" s="1">
        <v>0</v>
      </c>
      <c r="AK353" s="1">
        <f t="shared" si="20"/>
        <v>1</v>
      </c>
      <c r="AL353" s="1">
        <v>1</v>
      </c>
    </row>
    <row r="354" spans="1:38" x14ac:dyDescent="0.3">
      <c r="A354" s="1">
        <v>2014</v>
      </c>
      <c r="B354" s="1">
        <v>353</v>
      </c>
      <c r="C354" s="1">
        <v>1</v>
      </c>
      <c r="D354" s="1" t="s">
        <v>61</v>
      </c>
      <c r="E354" s="1" t="s">
        <v>221</v>
      </c>
      <c r="F354" s="1" t="s">
        <v>846</v>
      </c>
      <c r="G354" s="1" t="s">
        <v>219</v>
      </c>
      <c r="H354" s="1" t="s">
        <v>220</v>
      </c>
      <c r="I354" s="1" t="s">
        <v>34</v>
      </c>
      <c r="J354" s="1" t="s">
        <v>91</v>
      </c>
      <c r="K354" s="1">
        <v>3</v>
      </c>
      <c r="L354" s="1">
        <v>3</v>
      </c>
      <c r="M354" s="1" t="s">
        <v>64</v>
      </c>
      <c r="N354" s="1" t="s">
        <v>34</v>
      </c>
      <c r="O354" s="1" t="s">
        <v>64</v>
      </c>
      <c r="P354" s="1" t="s">
        <v>63</v>
      </c>
      <c r="Q354" s="1" t="s">
        <v>152</v>
      </c>
      <c r="R354" s="1">
        <v>5</v>
      </c>
      <c r="S354" s="1">
        <f t="shared" si="21"/>
        <v>0</v>
      </c>
      <c r="T354" s="1" t="s">
        <v>173</v>
      </c>
      <c r="U354" s="1" t="s">
        <v>174</v>
      </c>
      <c r="AA354" s="1">
        <v>1</v>
      </c>
      <c r="AB354" s="1">
        <v>1</v>
      </c>
      <c r="AC354" s="1">
        <v>0</v>
      </c>
      <c r="AD354" s="1">
        <v>1</v>
      </c>
      <c r="AE354" s="1">
        <v>0</v>
      </c>
      <c r="AF354" s="1">
        <v>0</v>
      </c>
      <c r="AG354" s="1">
        <v>1</v>
      </c>
      <c r="AH354" s="1">
        <v>0</v>
      </c>
      <c r="AI354" s="1">
        <f t="shared" si="19"/>
        <v>0</v>
      </c>
      <c r="AJ354" s="1">
        <v>1</v>
      </c>
      <c r="AK354" s="1">
        <f t="shared" si="20"/>
        <v>1</v>
      </c>
      <c r="AL354" s="1">
        <v>1</v>
      </c>
    </row>
    <row r="355" spans="1:38" x14ac:dyDescent="0.3">
      <c r="A355" s="1">
        <v>2014</v>
      </c>
      <c r="B355" s="1">
        <v>354</v>
      </c>
      <c r="C355" s="1">
        <v>2</v>
      </c>
      <c r="D355" s="1" t="s">
        <v>61</v>
      </c>
      <c r="E355" s="1" t="s">
        <v>221</v>
      </c>
      <c r="F355" s="1" t="s">
        <v>846</v>
      </c>
      <c r="G355" s="1" t="s">
        <v>219</v>
      </c>
      <c r="H355" s="1" t="s">
        <v>220</v>
      </c>
      <c r="I355" s="1" t="s">
        <v>34</v>
      </c>
      <c r="J355" s="1" t="s">
        <v>45</v>
      </c>
      <c r="K355" s="1">
        <v>5</v>
      </c>
      <c r="L355" s="1">
        <v>9</v>
      </c>
      <c r="M355" s="1" t="s">
        <v>72</v>
      </c>
      <c r="N355" s="1" t="s">
        <v>34</v>
      </c>
      <c r="O355" s="1" t="s">
        <v>72</v>
      </c>
      <c r="P355" s="1" t="s">
        <v>73</v>
      </c>
      <c r="Q355" s="1" t="s">
        <v>74</v>
      </c>
      <c r="R355" s="1">
        <v>221</v>
      </c>
      <c r="S355" s="1">
        <f t="shared" si="21"/>
        <v>1</v>
      </c>
      <c r="T355" s="1" t="s">
        <v>173</v>
      </c>
      <c r="U355" s="1" t="s">
        <v>174</v>
      </c>
      <c r="AA355" s="1">
        <v>1</v>
      </c>
      <c r="AB355" s="1">
        <v>1</v>
      </c>
      <c r="AC355" s="1">
        <v>0</v>
      </c>
      <c r="AD355" s="1">
        <v>0</v>
      </c>
      <c r="AE355" s="1">
        <v>1</v>
      </c>
      <c r="AF355" s="1">
        <v>0</v>
      </c>
      <c r="AG355" s="1">
        <v>1</v>
      </c>
      <c r="AH355" s="1">
        <v>1</v>
      </c>
      <c r="AI355" s="1">
        <f t="shared" si="19"/>
        <v>1</v>
      </c>
      <c r="AJ355" s="1">
        <v>0</v>
      </c>
      <c r="AK355" s="1">
        <f t="shared" si="20"/>
        <v>1</v>
      </c>
      <c r="AL355" s="1">
        <v>1</v>
      </c>
    </row>
    <row r="356" spans="1:38" x14ac:dyDescent="0.3">
      <c r="A356" s="1">
        <v>2014</v>
      </c>
      <c r="B356" s="1">
        <v>355</v>
      </c>
      <c r="C356" s="1">
        <v>1</v>
      </c>
      <c r="D356" s="1" t="s">
        <v>61</v>
      </c>
      <c r="E356" s="1" t="s">
        <v>247</v>
      </c>
      <c r="F356" s="1" t="s">
        <v>787</v>
      </c>
      <c r="G356" s="1" t="s">
        <v>248</v>
      </c>
      <c r="H356" s="1" t="s">
        <v>212</v>
      </c>
      <c r="I356" s="1" t="s">
        <v>44</v>
      </c>
      <c r="J356" s="1" t="s">
        <v>45</v>
      </c>
      <c r="K356" s="1">
        <v>1</v>
      </c>
      <c r="L356" s="1">
        <v>5</v>
      </c>
      <c r="M356" s="1" t="s">
        <v>184</v>
      </c>
      <c r="N356" s="1" t="s">
        <v>44</v>
      </c>
      <c r="O356" s="1" t="s">
        <v>184</v>
      </c>
      <c r="P356" s="1" t="s">
        <v>185</v>
      </c>
      <c r="Q356" s="1" t="s">
        <v>186</v>
      </c>
      <c r="R356" s="1">
        <v>174</v>
      </c>
      <c r="S356" s="1">
        <f t="shared" si="21"/>
        <v>0</v>
      </c>
      <c r="T356" s="1" t="s">
        <v>173</v>
      </c>
      <c r="U356" s="1" t="s">
        <v>174</v>
      </c>
      <c r="AA356" s="1">
        <v>1</v>
      </c>
      <c r="AB356" s="1">
        <v>1</v>
      </c>
      <c r="AC356" s="1">
        <v>0</v>
      </c>
      <c r="AD356" s="1">
        <v>0</v>
      </c>
      <c r="AE356" s="1">
        <v>1</v>
      </c>
      <c r="AF356" s="1">
        <v>0</v>
      </c>
      <c r="AG356" s="1">
        <v>1</v>
      </c>
      <c r="AH356" s="1">
        <v>1</v>
      </c>
      <c r="AI356" s="1">
        <f t="shared" si="19"/>
        <v>1</v>
      </c>
      <c r="AJ356" s="1">
        <v>0</v>
      </c>
      <c r="AK356" s="1">
        <f t="shared" si="20"/>
        <v>1</v>
      </c>
      <c r="AL356" s="1">
        <v>1</v>
      </c>
    </row>
    <row r="357" spans="1:38" x14ac:dyDescent="0.3">
      <c r="A357" s="1">
        <v>2014</v>
      </c>
      <c r="B357" s="1">
        <v>356</v>
      </c>
      <c r="C357" s="1">
        <v>1</v>
      </c>
      <c r="D357" s="1" t="s">
        <v>61</v>
      </c>
      <c r="E357" s="1" t="s">
        <v>249</v>
      </c>
      <c r="F357" s="1" t="s">
        <v>847</v>
      </c>
      <c r="G357" s="1" t="s">
        <v>250</v>
      </c>
      <c r="H357" s="1" t="s">
        <v>251</v>
      </c>
      <c r="I357" s="1" t="s">
        <v>34</v>
      </c>
      <c r="J357" s="1" t="s">
        <v>45</v>
      </c>
      <c r="K357" s="1">
        <v>1</v>
      </c>
      <c r="L357" s="1">
        <v>5</v>
      </c>
      <c r="M357" s="1" t="s">
        <v>155</v>
      </c>
      <c r="N357" s="1" t="s">
        <v>34</v>
      </c>
      <c r="O357" s="1" t="s">
        <v>155</v>
      </c>
      <c r="P357" s="1" t="s">
        <v>154</v>
      </c>
      <c r="Q357" s="1" t="s">
        <v>156</v>
      </c>
      <c r="R357" s="1">
        <v>3</v>
      </c>
      <c r="S357" s="1">
        <f t="shared" si="21"/>
        <v>0</v>
      </c>
      <c r="T357" s="1" t="s">
        <v>173</v>
      </c>
      <c r="U357" s="1" t="s">
        <v>174</v>
      </c>
      <c r="AA357" s="1">
        <v>1</v>
      </c>
      <c r="AB357" s="1">
        <v>1</v>
      </c>
      <c r="AC357" s="1">
        <v>0</v>
      </c>
      <c r="AD357" s="1">
        <v>0</v>
      </c>
      <c r="AE357" s="1">
        <v>1</v>
      </c>
      <c r="AF357" s="1">
        <v>0</v>
      </c>
      <c r="AG357" s="1">
        <v>1</v>
      </c>
      <c r="AH357" s="1">
        <v>1</v>
      </c>
      <c r="AI357" s="1">
        <f t="shared" si="19"/>
        <v>1</v>
      </c>
      <c r="AJ357" s="1">
        <v>0</v>
      </c>
      <c r="AK357" s="1">
        <f t="shared" si="20"/>
        <v>1</v>
      </c>
      <c r="AL357" s="1">
        <v>1</v>
      </c>
    </row>
    <row r="358" spans="1:38" x14ac:dyDescent="0.3">
      <c r="A358" s="1">
        <v>2014</v>
      </c>
      <c r="B358" s="1">
        <v>357</v>
      </c>
      <c r="C358" s="1">
        <v>1</v>
      </c>
      <c r="D358" s="1" t="s">
        <v>61</v>
      </c>
      <c r="E358" s="1" t="s">
        <v>548</v>
      </c>
      <c r="F358" s="1" t="s">
        <v>848</v>
      </c>
      <c r="G358" s="1" t="s">
        <v>108</v>
      </c>
      <c r="H358" s="1" t="s">
        <v>109</v>
      </c>
      <c r="I358" s="1" t="s">
        <v>44</v>
      </c>
      <c r="J358" s="1" t="s">
        <v>45</v>
      </c>
      <c r="K358" s="1">
        <v>14</v>
      </c>
      <c r="L358" s="1">
        <v>18</v>
      </c>
      <c r="M358" s="1" t="s">
        <v>116</v>
      </c>
      <c r="N358" s="1" t="s">
        <v>34</v>
      </c>
      <c r="O358" s="1" t="s">
        <v>116</v>
      </c>
      <c r="P358" s="1" t="s">
        <v>115</v>
      </c>
      <c r="Q358" s="1" t="s">
        <v>118</v>
      </c>
      <c r="R358" s="1">
        <v>184</v>
      </c>
      <c r="S358" s="1">
        <f t="shared" si="21"/>
        <v>0</v>
      </c>
      <c r="T358" s="1" t="s">
        <v>173</v>
      </c>
      <c r="U358" s="1" t="s">
        <v>174</v>
      </c>
      <c r="AA358" s="1">
        <v>1</v>
      </c>
      <c r="AB358" s="1">
        <v>1</v>
      </c>
      <c r="AC358" s="1">
        <v>0</v>
      </c>
      <c r="AD358" s="1">
        <v>0</v>
      </c>
      <c r="AE358" s="1">
        <v>1</v>
      </c>
      <c r="AF358" s="1">
        <v>0</v>
      </c>
      <c r="AG358" s="1">
        <v>1</v>
      </c>
      <c r="AH358" s="1">
        <v>1</v>
      </c>
      <c r="AI358" s="1">
        <f t="shared" si="19"/>
        <v>1</v>
      </c>
      <c r="AJ358" s="1">
        <v>0</v>
      </c>
      <c r="AK358" s="1">
        <f t="shared" si="20"/>
        <v>1</v>
      </c>
      <c r="AL358" s="1">
        <v>1</v>
      </c>
    </row>
    <row r="359" spans="1:38" x14ac:dyDescent="0.3">
      <c r="A359" s="1">
        <v>2014</v>
      </c>
      <c r="B359" s="1">
        <v>358</v>
      </c>
      <c r="C359" s="1">
        <v>1</v>
      </c>
      <c r="D359" s="1" t="s">
        <v>61</v>
      </c>
      <c r="E359" s="1" t="s">
        <v>586</v>
      </c>
      <c r="F359" s="1" t="s">
        <v>727</v>
      </c>
      <c r="G359" s="1" t="s">
        <v>248</v>
      </c>
      <c r="H359" s="1" t="s">
        <v>212</v>
      </c>
      <c r="I359" s="1" t="s">
        <v>44</v>
      </c>
      <c r="J359" s="1" t="s">
        <v>45</v>
      </c>
      <c r="K359" s="1">
        <v>11</v>
      </c>
      <c r="L359" s="1">
        <v>15</v>
      </c>
      <c r="M359" s="1" t="s">
        <v>216</v>
      </c>
      <c r="N359" s="1" t="s">
        <v>44</v>
      </c>
      <c r="O359" s="1" t="s">
        <v>216</v>
      </c>
      <c r="P359" s="1" t="s">
        <v>209</v>
      </c>
      <c r="Q359" s="1" t="s">
        <v>210</v>
      </c>
      <c r="R359" s="1">
        <v>2</v>
      </c>
      <c r="S359" s="1">
        <f t="shared" si="21"/>
        <v>0</v>
      </c>
      <c r="T359" s="1" t="s">
        <v>173</v>
      </c>
      <c r="U359" s="1" t="s">
        <v>174</v>
      </c>
      <c r="AA359" s="1">
        <v>1</v>
      </c>
      <c r="AB359" s="1">
        <v>1</v>
      </c>
      <c r="AC359" s="1">
        <v>0</v>
      </c>
      <c r="AD359" s="1">
        <v>0</v>
      </c>
      <c r="AE359" s="1">
        <v>1</v>
      </c>
      <c r="AF359" s="1">
        <v>0</v>
      </c>
      <c r="AG359" s="1">
        <v>1</v>
      </c>
      <c r="AH359" s="1">
        <v>1</v>
      </c>
      <c r="AI359" s="1">
        <f t="shared" si="19"/>
        <v>1</v>
      </c>
      <c r="AJ359" s="1">
        <v>0</v>
      </c>
      <c r="AK359" s="1">
        <f t="shared" si="20"/>
        <v>1</v>
      </c>
      <c r="AL359" s="1">
        <v>1</v>
      </c>
    </row>
    <row r="360" spans="1:38" x14ac:dyDescent="0.3">
      <c r="A360" s="1">
        <v>2014</v>
      </c>
      <c r="B360" s="1">
        <v>359</v>
      </c>
      <c r="C360" s="1">
        <v>1</v>
      </c>
      <c r="D360" s="1" t="s">
        <v>61</v>
      </c>
      <c r="E360" s="1" t="s">
        <v>586</v>
      </c>
      <c r="F360" s="1" t="s">
        <v>849</v>
      </c>
      <c r="G360" s="1" t="s">
        <v>102</v>
      </c>
      <c r="H360" s="1" t="s">
        <v>103</v>
      </c>
      <c r="I360" s="1" t="s">
        <v>34</v>
      </c>
      <c r="J360" s="1" t="s">
        <v>45</v>
      </c>
      <c r="K360" s="1">
        <v>8</v>
      </c>
      <c r="L360" s="1">
        <v>12</v>
      </c>
      <c r="M360" s="1" t="s">
        <v>43</v>
      </c>
      <c r="N360" s="1" t="s">
        <v>44</v>
      </c>
      <c r="O360" s="1" t="s">
        <v>43</v>
      </c>
      <c r="P360" s="1" t="s">
        <v>158</v>
      </c>
      <c r="Q360" s="1" t="s">
        <v>159</v>
      </c>
      <c r="R360" s="1">
        <v>257</v>
      </c>
      <c r="S360" s="1">
        <f t="shared" si="21"/>
        <v>1</v>
      </c>
      <c r="T360" s="1" t="s">
        <v>173</v>
      </c>
      <c r="U360" s="1" t="s">
        <v>174</v>
      </c>
      <c r="AA360" s="1">
        <v>1</v>
      </c>
      <c r="AB360" s="1">
        <v>1</v>
      </c>
      <c r="AC360" s="1">
        <v>0</v>
      </c>
      <c r="AD360" s="1">
        <v>0</v>
      </c>
      <c r="AE360" s="1">
        <v>1</v>
      </c>
      <c r="AF360" s="1">
        <v>0</v>
      </c>
      <c r="AG360" s="1">
        <v>1</v>
      </c>
      <c r="AH360" s="1">
        <v>1</v>
      </c>
      <c r="AI360" s="1">
        <f t="shared" si="19"/>
        <v>1</v>
      </c>
      <c r="AJ360" s="1">
        <v>0</v>
      </c>
      <c r="AK360" s="1">
        <f t="shared" si="20"/>
        <v>1</v>
      </c>
      <c r="AL360" s="1">
        <v>1</v>
      </c>
    </row>
    <row r="361" spans="1:38" x14ac:dyDescent="0.3">
      <c r="A361" s="1">
        <v>2014</v>
      </c>
      <c r="B361" s="1">
        <v>360</v>
      </c>
      <c r="C361" s="1">
        <v>1</v>
      </c>
      <c r="D361" s="1" t="s">
        <v>61</v>
      </c>
      <c r="E361" s="1" t="s">
        <v>586</v>
      </c>
      <c r="F361" s="1" t="s">
        <v>714</v>
      </c>
      <c r="G361" s="1" t="s">
        <v>53</v>
      </c>
      <c r="H361" s="1" t="s">
        <v>54</v>
      </c>
      <c r="I361" s="1" t="s">
        <v>34</v>
      </c>
      <c r="J361" s="1" t="s">
        <v>45</v>
      </c>
      <c r="K361" s="1">
        <v>13</v>
      </c>
      <c r="L361" s="1">
        <v>17</v>
      </c>
      <c r="M361" s="1" t="s">
        <v>193</v>
      </c>
      <c r="N361" s="1" t="s">
        <v>44</v>
      </c>
      <c r="O361" s="1" t="s">
        <v>54</v>
      </c>
      <c r="P361" s="1" t="s">
        <v>53</v>
      </c>
      <c r="Q361" s="1" t="s">
        <v>55</v>
      </c>
      <c r="R361" s="1">
        <v>216</v>
      </c>
      <c r="S361" s="1">
        <f t="shared" si="21"/>
        <v>1</v>
      </c>
      <c r="T361" s="1" t="s">
        <v>56</v>
      </c>
      <c r="U361" s="1" t="s">
        <v>174</v>
      </c>
      <c r="AA361" s="1">
        <v>1</v>
      </c>
      <c r="AB361" s="1">
        <v>1</v>
      </c>
      <c r="AC361" s="1">
        <v>0</v>
      </c>
      <c r="AD361" s="1">
        <v>0</v>
      </c>
      <c r="AE361" s="1">
        <v>1</v>
      </c>
      <c r="AF361" s="1">
        <v>0</v>
      </c>
      <c r="AG361" s="1">
        <v>1</v>
      </c>
      <c r="AH361" s="1">
        <v>1</v>
      </c>
      <c r="AI361" s="1">
        <f t="shared" si="19"/>
        <v>1</v>
      </c>
      <c r="AJ361" s="1">
        <v>0</v>
      </c>
      <c r="AK361" s="1">
        <f t="shared" si="20"/>
        <v>1</v>
      </c>
      <c r="AL361" s="1">
        <v>1</v>
      </c>
    </row>
    <row r="362" spans="1:38" x14ac:dyDescent="0.3">
      <c r="A362" s="1">
        <v>2014</v>
      </c>
      <c r="B362" s="1">
        <v>361</v>
      </c>
      <c r="C362" s="1">
        <v>1</v>
      </c>
      <c r="D362" s="1" t="s">
        <v>61</v>
      </c>
      <c r="E362" s="1" t="s">
        <v>80</v>
      </c>
      <c r="F362" s="1" t="s">
        <v>850</v>
      </c>
      <c r="G362" s="1" t="s">
        <v>81</v>
      </c>
      <c r="H362" s="1" t="s">
        <v>82</v>
      </c>
      <c r="I362" s="1" t="s">
        <v>44</v>
      </c>
      <c r="J362" s="1" t="s">
        <v>45</v>
      </c>
      <c r="K362" s="1">
        <v>15</v>
      </c>
      <c r="L362" s="1">
        <v>19</v>
      </c>
      <c r="M362" s="1" t="s">
        <v>83</v>
      </c>
      <c r="N362" s="1" t="s">
        <v>34</v>
      </c>
      <c r="O362" s="1" t="s">
        <v>82</v>
      </c>
      <c r="P362" s="1" t="s">
        <v>84</v>
      </c>
      <c r="Q362" s="1" t="s">
        <v>85</v>
      </c>
      <c r="R362" s="1">
        <v>78</v>
      </c>
      <c r="S362" s="1">
        <f t="shared" si="21"/>
        <v>0</v>
      </c>
      <c r="T362" s="1" t="s">
        <v>56</v>
      </c>
      <c r="U362" s="1" t="s">
        <v>50</v>
      </c>
      <c r="V362" s="1" t="s">
        <v>1018</v>
      </c>
      <c r="AA362" s="1">
        <v>1</v>
      </c>
      <c r="AB362" s="1">
        <v>0</v>
      </c>
      <c r="AC362" s="1">
        <v>0</v>
      </c>
      <c r="AD362" s="1">
        <v>0</v>
      </c>
      <c r="AE362" s="1">
        <v>0</v>
      </c>
      <c r="AF362" s="1">
        <v>0</v>
      </c>
      <c r="AG362" s="1">
        <v>0</v>
      </c>
      <c r="AH362" s="1">
        <v>1</v>
      </c>
      <c r="AI362" s="1">
        <f t="shared" si="19"/>
        <v>1</v>
      </c>
      <c r="AJ362" s="1">
        <v>0</v>
      </c>
      <c r="AK362" s="1">
        <f t="shared" si="20"/>
        <v>1</v>
      </c>
      <c r="AL362" s="1">
        <v>1</v>
      </c>
    </row>
    <row r="363" spans="1:38" x14ac:dyDescent="0.3">
      <c r="A363" s="1">
        <v>2014</v>
      </c>
      <c r="B363" s="1">
        <v>362</v>
      </c>
      <c r="C363" s="1">
        <v>1</v>
      </c>
      <c r="D363" s="1" t="s">
        <v>61</v>
      </c>
      <c r="E363" s="1" t="s">
        <v>311</v>
      </c>
      <c r="F363" s="1" t="s">
        <v>729</v>
      </c>
      <c r="G363" s="1" t="s">
        <v>137</v>
      </c>
      <c r="H363" s="1" t="s">
        <v>138</v>
      </c>
      <c r="I363" s="1" t="s">
        <v>44</v>
      </c>
      <c r="J363" s="1" t="s">
        <v>45</v>
      </c>
      <c r="K363" s="1">
        <v>7</v>
      </c>
      <c r="L363" s="1">
        <v>11</v>
      </c>
      <c r="M363" s="1" t="s">
        <v>43</v>
      </c>
      <c r="N363" s="1" t="s">
        <v>44</v>
      </c>
      <c r="O363" s="1" t="s">
        <v>138</v>
      </c>
      <c r="P363" s="1" t="s">
        <v>137</v>
      </c>
      <c r="Q363" s="1" t="s">
        <v>139</v>
      </c>
      <c r="R363" s="1">
        <v>16</v>
      </c>
      <c r="S363" s="1">
        <f t="shared" si="21"/>
        <v>0</v>
      </c>
      <c r="T363" s="1" t="s">
        <v>56</v>
      </c>
      <c r="U363" s="1" t="s">
        <v>174</v>
      </c>
      <c r="AA363" s="1">
        <v>1</v>
      </c>
      <c r="AB363" s="1">
        <v>1</v>
      </c>
      <c r="AC363" s="1">
        <v>0</v>
      </c>
      <c r="AD363" s="1">
        <v>0</v>
      </c>
      <c r="AE363" s="1">
        <v>1</v>
      </c>
      <c r="AF363" s="1">
        <v>0</v>
      </c>
      <c r="AG363" s="1">
        <v>1</v>
      </c>
      <c r="AH363" s="1">
        <v>1</v>
      </c>
      <c r="AI363" s="1">
        <f t="shared" si="19"/>
        <v>1</v>
      </c>
      <c r="AJ363" s="1">
        <v>0</v>
      </c>
      <c r="AK363" s="1">
        <f t="shared" si="20"/>
        <v>1</v>
      </c>
      <c r="AL363" s="1">
        <v>1</v>
      </c>
    </row>
    <row r="364" spans="1:38" x14ac:dyDescent="0.3">
      <c r="A364" s="1">
        <v>2014</v>
      </c>
      <c r="B364" s="1">
        <v>363</v>
      </c>
      <c r="C364" s="1">
        <v>1</v>
      </c>
      <c r="D364" s="1" t="s">
        <v>61</v>
      </c>
      <c r="E364" s="1" t="s">
        <v>141</v>
      </c>
      <c r="F364" s="1" t="s">
        <v>731</v>
      </c>
      <c r="G364" s="1" t="s">
        <v>137</v>
      </c>
      <c r="H364" s="1" t="s">
        <v>138</v>
      </c>
      <c r="I364" s="1" t="s">
        <v>44</v>
      </c>
      <c r="J364" s="1" t="s">
        <v>45</v>
      </c>
      <c r="K364" s="1">
        <v>14</v>
      </c>
      <c r="L364" s="1">
        <v>18</v>
      </c>
      <c r="M364" s="1" t="s">
        <v>117</v>
      </c>
      <c r="O364" s="1" t="s">
        <v>138</v>
      </c>
      <c r="P364" s="1" t="s">
        <v>137</v>
      </c>
      <c r="Q364" s="1" t="s">
        <v>139</v>
      </c>
      <c r="R364" s="1">
        <v>16</v>
      </c>
      <c r="S364" s="1">
        <f t="shared" si="21"/>
        <v>0</v>
      </c>
      <c r="T364" s="1" t="s">
        <v>56</v>
      </c>
      <c r="U364" s="1" t="s">
        <v>119</v>
      </c>
      <c r="AA364" s="1">
        <v>1</v>
      </c>
      <c r="AB364" s="1">
        <v>0</v>
      </c>
      <c r="AC364" s="1">
        <v>1</v>
      </c>
      <c r="AD364" s="1">
        <v>0</v>
      </c>
      <c r="AE364" s="1">
        <v>0</v>
      </c>
      <c r="AF364" s="1">
        <v>0</v>
      </c>
      <c r="AG364" s="1">
        <v>0</v>
      </c>
      <c r="AH364" s="1">
        <v>1</v>
      </c>
      <c r="AI364" s="1">
        <f t="shared" si="19"/>
        <v>1</v>
      </c>
      <c r="AJ364" s="1">
        <v>0</v>
      </c>
      <c r="AK364" s="1">
        <f t="shared" si="20"/>
        <v>1</v>
      </c>
      <c r="AL364" s="1">
        <v>1</v>
      </c>
    </row>
    <row r="365" spans="1:38" x14ac:dyDescent="0.3">
      <c r="A365" s="1">
        <v>2014</v>
      </c>
      <c r="B365" s="1">
        <v>364</v>
      </c>
      <c r="C365" s="1">
        <v>1</v>
      </c>
      <c r="D365" s="1" t="s">
        <v>61</v>
      </c>
      <c r="E365" s="1" t="s">
        <v>494</v>
      </c>
      <c r="F365" s="1" t="s">
        <v>734</v>
      </c>
      <c r="G365" s="1" t="s">
        <v>161</v>
      </c>
      <c r="H365" s="1" t="s">
        <v>162</v>
      </c>
      <c r="I365" s="1" t="s">
        <v>34</v>
      </c>
      <c r="J365" s="1" t="s">
        <v>45</v>
      </c>
      <c r="K365" s="1">
        <v>17</v>
      </c>
      <c r="L365" s="1">
        <v>21</v>
      </c>
      <c r="M365" s="1" t="s">
        <v>132</v>
      </c>
      <c r="N365" s="1" t="s">
        <v>44</v>
      </c>
      <c r="O365" s="1" t="s">
        <v>162</v>
      </c>
      <c r="P365" s="1" t="s">
        <v>161</v>
      </c>
      <c r="Q365" s="1" t="s">
        <v>163</v>
      </c>
      <c r="R365" s="1">
        <v>1582</v>
      </c>
      <c r="S365" s="1">
        <f t="shared" si="21"/>
        <v>1</v>
      </c>
      <c r="T365" s="1" t="s">
        <v>56</v>
      </c>
      <c r="U365" s="1" t="s">
        <v>174</v>
      </c>
      <c r="AA365" s="1">
        <v>1</v>
      </c>
      <c r="AB365" s="1">
        <v>1</v>
      </c>
      <c r="AC365" s="1">
        <v>0</v>
      </c>
      <c r="AD365" s="1">
        <v>0</v>
      </c>
      <c r="AE365" s="1">
        <v>1</v>
      </c>
      <c r="AF365" s="1">
        <v>0</v>
      </c>
      <c r="AG365" s="1">
        <v>1</v>
      </c>
      <c r="AH365" s="1">
        <v>1</v>
      </c>
      <c r="AI365" s="1">
        <f t="shared" si="19"/>
        <v>1</v>
      </c>
      <c r="AJ365" s="1">
        <v>0</v>
      </c>
      <c r="AK365" s="1">
        <f t="shared" si="20"/>
        <v>1</v>
      </c>
      <c r="AL365" s="1">
        <v>1</v>
      </c>
    </row>
    <row r="366" spans="1:38" x14ac:dyDescent="0.3">
      <c r="A366" s="1">
        <v>2014</v>
      </c>
      <c r="B366" s="1">
        <v>365</v>
      </c>
      <c r="C366" s="1">
        <v>1</v>
      </c>
      <c r="D366" s="1" t="s">
        <v>61</v>
      </c>
      <c r="E366" s="1" t="s">
        <v>1009</v>
      </c>
      <c r="F366" s="1" t="s">
        <v>835</v>
      </c>
      <c r="G366" s="1" t="s">
        <v>102</v>
      </c>
      <c r="H366" s="1" t="s">
        <v>103</v>
      </c>
      <c r="I366" s="1" t="s">
        <v>34</v>
      </c>
      <c r="J366" s="1" t="s">
        <v>45</v>
      </c>
      <c r="K366" s="1">
        <v>16</v>
      </c>
      <c r="L366" s="1">
        <v>20</v>
      </c>
      <c r="M366" s="1" t="s">
        <v>216</v>
      </c>
      <c r="N366" s="1" t="s">
        <v>44</v>
      </c>
      <c r="O366" s="1" t="s">
        <v>103</v>
      </c>
      <c r="P366" s="1" t="s">
        <v>255</v>
      </c>
      <c r="Q366" s="1" t="s">
        <v>256</v>
      </c>
      <c r="R366" s="1">
        <v>142</v>
      </c>
      <c r="S366" s="1">
        <f t="shared" si="21"/>
        <v>0</v>
      </c>
      <c r="T366" s="1" t="s">
        <v>56</v>
      </c>
      <c r="U366" s="1" t="s">
        <v>174</v>
      </c>
      <c r="AA366" s="1">
        <v>1</v>
      </c>
      <c r="AB366" s="1">
        <v>1</v>
      </c>
      <c r="AC366" s="1">
        <v>0</v>
      </c>
      <c r="AD366" s="1">
        <v>0</v>
      </c>
      <c r="AE366" s="1">
        <v>1</v>
      </c>
      <c r="AF366" s="1">
        <v>0</v>
      </c>
      <c r="AG366" s="1">
        <v>1</v>
      </c>
      <c r="AH366" s="1">
        <v>1</v>
      </c>
      <c r="AI366" s="1">
        <f t="shared" si="19"/>
        <v>1</v>
      </c>
      <c r="AJ366" s="1">
        <v>0</v>
      </c>
      <c r="AK366" s="1">
        <f t="shared" si="20"/>
        <v>1</v>
      </c>
      <c r="AL366" s="1">
        <v>1</v>
      </c>
    </row>
    <row r="367" spans="1:38" x14ac:dyDescent="0.3">
      <c r="A367" s="1">
        <v>2014</v>
      </c>
      <c r="B367" s="1">
        <v>366</v>
      </c>
      <c r="C367" s="1">
        <v>1</v>
      </c>
      <c r="D367" s="1" t="s">
        <v>61</v>
      </c>
      <c r="E367" s="1" t="s">
        <v>1009</v>
      </c>
      <c r="F367" s="1" t="s">
        <v>851</v>
      </c>
      <c r="G367" s="1" t="s">
        <v>42</v>
      </c>
      <c r="H367" s="1" t="s">
        <v>43</v>
      </c>
      <c r="I367" s="1" t="s">
        <v>44</v>
      </c>
      <c r="J367" s="1" t="s">
        <v>45</v>
      </c>
      <c r="K367" s="1">
        <v>5</v>
      </c>
      <c r="L367" s="1">
        <v>9</v>
      </c>
      <c r="M367" s="1" t="s">
        <v>212</v>
      </c>
      <c r="N367" s="1" t="s">
        <v>44</v>
      </c>
      <c r="O367" s="1" t="s">
        <v>212</v>
      </c>
      <c r="P367" s="1" t="s">
        <v>213</v>
      </c>
      <c r="Q367" s="1" t="s">
        <v>214</v>
      </c>
      <c r="R367" s="1">
        <v>4</v>
      </c>
      <c r="S367" s="1">
        <f t="shared" si="21"/>
        <v>0</v>
      </c>
      <c r="T367" s="1" t="s">
        <v>173</v>
      </c>
      <c r="U367" s="1" t="s">
        <v>174</v>
      </c>
      <c r="AA367" s="1">
        <v>1</v>
      </c>
      <c r="AB367" s="1">
        <v>1</v>
      </c>
      <c r="AC367" s="1">
        <v>0</v>
      </c>
      <c r="AD367" s="1">
        <v>0</v>
      </c>
      <c r="AE367" s="1">
        <v>1</v>
      </c>
      <c r="AF367" s="1">
        <v>0</v>
      </c>
      <c r="AG367" s="1">
        <v>1</v>
      </c>
      <c r="AH367" s="1">
        <v>1</v>
      </c>
      <c r="AI367" s="1">
        <f t="shared" si="19"/>
        <v>1</v>
      </c>
      <c r="AJ367" s="1">
        <v>0</v>
      </c>
      <c r="AK367" s="1">
        <f t="shared" si="20"/>
        <v>1</v>
      </c>
      <c r="AL367" s="1">
        <v>1</v>
      </c>
    </row>
    <row r="368" spans="1:38" x14ac:dyDescent="0.3">
      <c r="A368" s="1">
        <v>2014</v>
      </c>
      <c r="B368" s="1">
        <v>367</v>
      </c>
      <c r="C368" s="1">
        <v>2</v>
      </c>
      <c r="D368" s="1" t="s">
        <v>61</v>
      </c>
      <c r="E368" s="1" t="s">
        <v>1009</v>
      </c>
      <c r="F368" s="1" t="s">
        <v>851</v>
      </c>
      <c r="G368" s="1" t="s">
        <v>42</v>
      </c>
      <c r="H368" s="1" t="s">
        <v>43</v>
      </c>
      <c r="I368" s="1" t="s">
        <v>44</v>
      </c>
      <c r="J368" s="1" t="s">
        <v>45</v>
      </c>
      <c r="K368" s="1">
        <v>14</v>
      </c>
      <c r="L368" s="1">
        <v>18</v>
      </c>
      <c r="M368" s="1" t="s">
        <v>117</v>
      </c>
      <c r="O368" s="1" t="s">
        <v>43</v>
      </c>
      <c r="P368" s="1" t="s">
        <v>158</v>
      </c>
      <c r="Q368" s="1" t="s">
        <v>159</v>
      </c>
      <c r="R368" s="1">
        <v>257</v>
      </c>
      <c r="S368" s="1">
        <f t="shared" si="21"/>
        <v>1</v>
      </c>
      <c r="T368" s="1" t="s">
        <v>56</v>
      </c>
      <c r="U368" s="1" t="s">
        <v>119</v>
      </c>
      <c r="AA368" s="1">
        <v>1</v>
      </c>
      <c r="AB368" s="1">
        <v>0</v>
      </c>
      <c r="AC368" s="1">
        <v>1</v>
      </c>
      <c r="AD368" s="1">
        <v>0</v>
      </c>
      <c r="AE368" s="1">
        <v>0</v>
      </c>
      <c r="AF368" s="1">
        <v>0</v>
      </c>
      <c r="AG368" s="1">
        <v>0</v>
      </c>
      <c r="AH368" s="1">
        <v>1</v>
      </c>
      <c r="AI368" s="1">
        <f t="shared" si="19"/>
        <v>1</v>
      </c>
      <c r="AJ368" s="1">
        <v>0</v>
      </c>
      <c r="AK368" s="1">
        <f t="shared" si="20"/>
        <v>1</v>
      </c>
      <c r="AL368" s="1">
        <v>1</v>
      </c>
    </row>
    <row r="369" spans="1:38" x14ac:dyDescent="0.3">
      <c r="A369" s="1">
        <v>2014</v>
      </c>
      <c r="B369" s="1">
        <v>368</v>
      </c>
      <c r="C369" s="1">
        <v>1</v>
      </c>
      <c r="D369" s="1" t="s">
        <v>61</v>
      </c>
      <c r="E369" s="1" t="s">
        <v>375</v>
      </c>
      <c r="F369" s="1" t="s">
        <v>721</v>
      </c>
      <c r="G369" s="1" t="s">
        <v>171</v>
      </c>
      <c r="H369" s="1" t="s">
        <v>172</v>
      </c>
      <c r="I369" s="1" t="s">
        <v>44</v>
      </c>
      <c r="J369" s="1" t="s">
        <v>45</v>
      </c>
      <c r="K369" s="1">
        <v>7</v>
      </c>
      <c r="L369" s="1">
        <v>11</v>
      </c>
      <c r="M369" s="1" t="s">
        <v>95</v>
      </c>
      <c r="N369" s="1" t="s">
        <v>44</v>
      </c>
      <c r="O369" s="1" t="s">
        <v>172</v>
      </c>
      <c r="P369" s="1" t="s">
        <v>171</v>
      </c>
      <c r="Q369" s="1" t="s">
        <v>199</v>
      </c>
      <c r="R369" s="1">
        <v>221</v>
      </c>
      <c r="S369" s="1">
        <f t="shared" si="21"/>
        <v>1</v>
      </c>
      <c r="T369" s="1" t="s">
        <v>56</v>
      </c>
      <c r="U369" s="1" t="s">
        <v>174</v>
      </c>
      <c r="AA369" s="1">
        <v>1</v>
      </c>
      <c r="AB369" s="1">
        <v>1</v>
      </c>
      <c r="AC369" s="1">
        <v>0</v>
      </c>
      <c r="AD369" s="1">
        <v>0</v>
      </c>
      <c r="AE369" s="1">
        <v>1</v>
      </c>
      <c r="AF369" s="1">
        <v>0</v>
      </c>
      <c r="AG369" s="1">
        <v>1</v>
      </c>
      <c r="AH369" s="1">
        <v>1</v>
      </c>
      <c r="AI369" s="1">
        <f t="shared" si="19"/>
        <v>1</v>
      </c>
      <c r="AJ369" s="1">
        <v>0</v>
      </c>
      <c r="AK369" s="1">
        <f t="shared" si="20"/>
        <v>1</v>
      </c>
      <c r="AL369" s="1">
        <v>1</v>
      </c>
    </row>
    <row r="370" spans="1:38" x14ac:dyDescent="0.3">
      <c r="A370" s="1">
        <v>2014</v>
      </c>
      <c r="B370" s="1">
        <v>369</v>
      </c>
      <c r="C370" s="1">
        <v>1</v>
      </c>
      <c r="D370" s="1" t="s">
        <v>61</v>
      </c>
      <c r="E370" s="1" t="s">
        <v>588</v>
      </c>
      <c r="F370" s="1" t="s">
        <v>852</v>
      </c>
      <c r="G370" s="1" t="s">
        <v>143</v>
      </c>
      <c r="H370" s="1" t="s">
        <v>144</v>
      </c>
      <c r="I370" s="1" t="s">
        <v>34</v>
      </c>
      <c r="J370" s="1" t="s">
        <v>45</v>
      </c>
      <c r="K370" s="1">
        <v>16</v>
      </c>
      <c r="L370" s="1">
        <v>20</v>
      </c>
      <c r="M370" s="1" t="s">
        <v>132</v>
      </c>
      <c r="N370" s="1" t="s">
        <v>44</v>
      </c>
      <c r="O370" s="1" t="s">
        <v>132</v>
      </c>
      <c r="P370" s="1" t="s">
        <v>131</v>
      </c>
      <c r="Q370" s="1" t="s">
        <v>133</v>
      </c>
      <c r="R370" s="1">
        <v>0</v>
      </c>
      <c r="S370" s="1">
        <f t="shared" si="21"/>
        <v>0</v>
      </c>
      <c r="T370" s="1" t="s">
        <v>173</v>
      </c>
      <c r="U370" s="1" t="s">
        <v>174</v>
      </c>
      <c r="AA370" s="1">
        <v>1</v>
      </c>
      <c r="AB370" s="1">
        <v>1</v>
      </c>
      <c r="AC370" s="1">
        <v>0</v>
      </c>
      <c r="AD370" s="1">
        <v>0</v>
      </c>
      <c r="AE370" s="1">
        <v>1</v>
      </c>
      <c r="AF370" s="1">
        <v>0</v>
      </c>
      <c r="AG370" s="1">
        <v>1</v>
      </c>
      <c r="AH370" s="1">
        <v>1</v>
      </c>
      <c r="AI370" s="1">
        <f t="shared" si="19"/>
        <v>1</v>
      </c>
      <c r="AJ370" s="1">
        <v>0</v>
      </c>
      <c r="AK370" s="1">
        <f t="shared" si="20"/>
        <v>1</v>
      </c>
      <c r="AL370" s="1">
        <v>1</v>
      </c>
    </row>
    <row r="371" spans="1:38" x14ac:dyDescent="0.3">
      <c r="A371" s="1">
        <v>2014</v>
      </c>
      <c r="B371" s="1">
        <v>370</v>
      </c>
      <c r="C371" s="1">
        <v>1</v>
      </c>
      <c r="D371" s="1" t="s">
        <v>61</v>
      </c>
      <c r="E371" s="1" t="s">
        <v>446</v>
      </c>
      <c r="F371" s="1" t="s">
        <v>853</v>
      </c>
      <c r="G371" s="1" t="s">
        <v>127</v>
      </c>
      <c r="H371" s="1" t="s">
        <v>128</v>
      </c>
      <c r="I371" s="1" t="s">
        <v>44</v>
      </c>
      <c r="J371" s="1" t="s">
        <v>45</v>
      </c>
      <c r="K371" s="1">
        <v>10</v>
      </c>
      <c r="L371" s="1">
        <v>14</v>
      </c>
      <c r="M371" s="1" t="s">
        <v>48</v>
      </c>
      <c r="N371" s="1" t="s">
        <v>34</v>
      </c>
      <c r="O371" s="1" t="s">
        <v>48</v>
      </c>
      <c r="P371" s="1" t="s">
        <v>47</v>
      </c>
      <c r="Q371" s="1" t="s">
        <v>120</v>
      </c>
      <c r="R371" s="1">
        <v>153</v>
      </c>
      <c r="S371" s="1">
        <f t="shared" si="21"/>
        <v>0</v>
      </c>
      <c r="T371" s="1" t="s">
        <v>173</v>
      </c>
      <c r="U371" s="1" t="s">
        <v>174</v>
      </c>
      <c r="AA371" s="1">
        <v>1</v>
      </c>
      <c r="AB371" s="1">
        <v>1</v>
      </c>
      <c r="AC371" s="1">
        <v>0</v>
      </c>
      <c r="AD371" s="1">
        <v>0</v>
      </c>
      <c r="AE371" s="1">
        <v>1</v>
      </c>
      <c r="AF371" s="1">
        <v>0</v>
      </c>
      <c r="AG371" s="1">
        <v>1</v>
      </c>
      <c r="AH371" s="1">
        <v>1</v>
      </c>
      <c r="AI371" s="1">
        <f t="shared" si="19"/>
        <v>1</v>
      </c>
      <c r="AJ371" s="1">
        <v>0</v>
      </c>
      <c r="AK371" s="1">
        <f t="shared" si="20"/>
        <v>1</v>
      </c>
      <c r="AL371" s="1">
        <v>1</v>
      </c>
    </row>
    <row r="372" spans="1:38" x14ac:dyDescent="0.3">
      <c r="A372" s="1">
        <v>2014</v>
      </c>
      <c r="B372" s="1">
        <v>371</v>
      </c>
      <c r="C372" s="1">
        <v>1</v>
      </c>
      <c r="D372" s="1" t="s">
        <v>61</v>
      </c>
      <c r="E372" s="1" t="s">
        <v>88</v>
      </c>
      <c r="F372" s="1" t="s">
        <v>854</v>
      </c>
      <c r="G372" s="1" t="s">
        <v>89</v>
      </c>
      <c r="H372" s="1" t="s">
        <v>90</v>
      </c>
      <c r="I372" s="1" t="s">
        <v>44</v>
      </c>
      <c r="J372" s="1" t="s">
        <v>91</v>
      </c>
      <c r="K372" s="1">
        <v>4</v>
      </c>
      <c r="L372" s="1">
        <v>4</v>
      </c>
      <c r="M372" s="1" t="s">
        <v>49</v>
      </c>
      <c r="O372" s="1" t="s">
        <v>37</v>
      </c>
      <c r="P372" s="1" t="s">
        <v>37</v>
      </c>
      <c r="Q372" s="1" t="s">
        <v>37</v>
      </c>
      <c r="R372" s="1" t="s">
        <v>37</v>
      </c>
      <c r="S372" s="1" t="s">
        <v>38</v>
      </c>
      <c r="T372" s="1" t="s">
        <v>38</v>
      </c>
      <c r="U372" s="1" t="s">
        <v>38</v>
      </c>
      <c r="V372" s="1" t="s">
        <v>92</v>
      </c>
      <c r="AA372" s="1">
        <v>1</v>
      </c>
      <c r="AB372" s="1">
        <v>0</v>
      </c>
      <c r="AC372" s="1">
        <v>0</v>
      </c>
      <c r="AD372" s="1">
        <v>0</v>
      </c>
      <c r="AE372" s="1">
        <v>0</v>
      </c>
      <c r="AF372" s="1">
        <v>0</v>
      </c>
      <c r="AG372" s="1">
        <v>0</v>
      </c>
      <c r="AH372" s="1">
        <v>1</v>
      </c>
      <c r="AI372" s="1">
        <f t="shared" si="19"/>
        <v>1</v>
      </c>
      <c r="AJ372" s="1">
        <v>0</v>
      </c>
      <c r="AK372" s="1">
        <f t="shared" si="20"/>
        <v>1</v>
      </c>
      <c r="AL372" s="1">
        <v>0</v>
      </c>
    </row>
    <row r="373" spans="1:38" x14ac:dyDescent="0.3">
      <c r="A373" s="1">
        <v>2014</v>
      </c>
      <c r="B373" s="1">
        <v>372</v>
      </c>
      <c r="C373" s="1">
        <v>1</v>
      </c>
      <c r="D373" s="1" t="s">
        <v>61</v>
      </c>
      <c r="E373" s="1" t="s">
        <v>142</v>
      </c>
      <c r="F373" s="1" t="s">
        <v>855</v>
      </c>
      <c r="G373" s="1" t="s">
        <v>143</v>
      </c>
      <c r="H373" s="1" t="s">
        <v>144</v>
      </c>
      <c r="I373" s="1" t="s">
        <v>34</v>
      </c>
      <c r="J373" s="1" t="s">
        <v>45</v>
      </c>
      <c r="K373" s="1">
        <v>4</v>
      </c>
      <c r="L373" s="1">
        <v>8</v>
      </c>
      <c r="M373" s="1" t="s">
        <v>117</v>
      </c>
      <c r="O373" s="1" t="s">
        <v>144</v>
      </c>
      <c r="P373" s="1" t="s">
        <v>145</v>
      </c>
      <c r="Q373" s="1" t="s">
        <v>146</v>
      </c>
      <c r="R373" s="1">
        <v>232</v>
      </c>
      <c r="S373" s="1">
        <f t="shared" ref="S373:S391" si="22">IF(R373&lt;196.3,0,1)</f>
        <v>1</v>
      </c>
      <c r="T373" s="1" t="s">
        <v>56</v>
      </c>
      <c r="U373" s="1" t="s">
        <v>119</v>
      </c>
      <c r="AA373" s="1">
        <v>1</v>
      </c>
      <c r="AB373" s="1">
        <v>0</v>
      </c>
      <c r="AC373" s="1">
        <v>1</v>
      </c>
      <c r="AD373" s="1">
        <v>0</v>
      </c>
      <c r="AE373" s="1">
        <v>0</v>
      </c>
      <c r="AF373" s="1">
        <v>0</v>
      </c>
      <c r="AG373" s="1">
        <v>0</v>
      </c>
      <c r="AH373" s="1">
        <v>1</v>
      </c>
      <c r="AI373" s="1">
        <f t="shared" si="19"/>
        <v>1</v>
      </c>
      <c r="AJ373" s="1">
        <v>0</v>
      </c>
      <c r="AK373" s="1">
        <f t="shared" si="20"/>
        <v>1</v>
      </c>
      <c r="AL373" s="1">
        <v>1</v>
      </c>
    </row>
    <row r="374" spans="1:38" x14ac:dyDescent="0.3">
      <c r="A374" s="1">
        <v>2014</v>
      </c>
      <c r="B374" s="1">
        <v>373</v>
      </c>
      <c r="C374" s="1">
        <v>1</v>
      </c>
      <c r="D374" s="1" t="s">
        <v>61</v>
      </c>
      <c r="E374" s="1" t="s">
        <v>572</v>
      </c>
      <c r="F374" s="1" t="s">
        <v>856</v>
      </c>
      <c r="G374" s="1" t="s">
        <v>248</v>
      </c>
      <c r="H374" s="1" t="s">
        <v>212</v>
      </c>
      <c r="I374" s="1" t="s">
        <v>44</v>
      </c>
      <c r="J374" s="1" t="s">
        <v>45</v>
      </c>
      <c r="K374" s="1">
        <v>15</v>
      </c>
      <c r="L374" s="1">
        <v>19</v>
      </c>
      <c r="M374" s="1" t="s">
        <v>64</v>
      </c>
      <c r="N374" s="1" t="s">
        <v>34</v>
      </c>
      <c r="O374" s="1" t="s">
        <v>64</v>
      </c>
      <c r="P374" s="1" t="s">
        <v>63</v>
      </c>
      <c r="Q374" s="1" t="s">
        <v>152</v>
      </c>
      <c r="R374" s="1">
        <v>5</v>
      </c>
      <c r="S374" s="1">
        <f t="shared" si="22"/>
        <v>0</v>
      </c>
      <c r="T374" s="1" t="s">
        <v>173</v>
      </c>
      <c r="U374" s="1" t="s">
        <v>174</v>
      </c>
      <c r="AA374" s="1">
        <v>1</v>
      </c>
      <c r="AB374" s="1">
        <v>1</v>
      </c>
      <c r="AC374" s="1">
        <v>0</v>
      </c>
      <c r="AD374" s="1">
        <v>0</v>
      </c>
      <c r="AE374" s="1">
        <v>1</v>
      </c>
      <c r="AF374" s="1">
        <v>0</v>
      </c>
      <c r="AG374" s="1">
        <v>1</v>
      </c>
      <c r="AH374" s="1">
        <v>1</v>
      </c>
      <c r="AI374" s="1">
        <f t="shared" si="19"/>
        <v>1</v>
      </c>
      <c r="AJ374" s="1">
        <v>0</v>
      </c>
      <c r="AK374" s="1">
        <f t="shared" si="20"/>
        <v>1</v>
      </c>
      <c r="AL374" s="1">
        <v>1</v>
      </c>
    </row>
    <row r="375" spans="1:38" x14ac:dyDescent="0.3">
      <c r="A375" s="1">
        <v>2014</v>
      </c>
      <c r="B375" s="1">
        <v>374</v>
      </c>
      <c r="C375" s="1">
        <v>1</v>
      </c>
      <c r="D375" s="1" t="s">
        <v>61</v>
      </c>
      <c r="E375" s="1" t="s">
        <v>313</v>
      </c>
      <c r="F375" s="1" t="s">
        <v>857</v>
      </c>
      <c r="G375" s="1" t="s">
        <v>250</v>
      </c>
      <c r="H375" s="1" t="s">
        <v>251</v>
      </c>
      <c r="I375" s="1" t="s">
        <v>34</v>
      </c>
      <c r="J375" s="1" t="s">
        <v>45</v>
      </c>
      <c r="K375" s="1">
        <v>4</v>
      </c>
      <c r="L375" s="1">
        <v>8</v>
      </c>
      <c r="M375" s="1" t="s">
        <v>138</v>
      </c>
      <c r="N375" s="1" t="s">
        <v>44</v>
      </c>
      <c r="O375" s="1" t="s">
        <v>138</v>
      </c>
      <c r="P375" s="1" t="s">
        <v>137</v>
      </c>
      <c r="Q375" s="1" t="s">
        <v>139</v>
      </c>
      <c r="R375" s="1">
        <v>16</v>
      </c>
      <c r="S375" s="1">
        <f t="shared" si="22"/>
        <v>0</v>
      </c>
      <c r="T375" s="1" t="s">
        <v>173</v>
      </c>
      <c r="U375" s="1" t="s">
        <v>174</v>
      </c>
      <c r="AA375" s="1">
        <v>1</v>
      </c>
      <c r="AB375" s="1">
        <v>1</v>
      </c>
      <c r="AC375" s="1">
        <v>0</v>
      </c>
      <c r="AD375" s="1">
        <v>0</v>
      </c>
      <c r="AE375" s="1">
        <v>1</v>
      </c>
      <c r="AF375" s="1">
        <v>0</v>
      </c>
      <c r="AG375" s="1">
        <v>1</v>
      </c>
      <c r="AH375" s="1">
        <v>1</v>
      </c>
      <c r="AI375" s="1">
        <f t="shared" si="19"/>
        <v>1</v>
      </c>
      <c r="AJ375" s="1">
        <v>0</v>
      </c>
      <c r="AK375" s="1">
        <f t="shared" si="20"/>
        <v>1</v>
      </c>
      <c r="AL375" s="1">
        <v>1</v>
      </c>
    </row>
    <row r="376" spans="1:38" x14ac:dyDescent="0.3">
      <c r="A376" s="1">
        <v>2014</v>
      </c>
      <c r="B376" s="1">
        <v>375</v>
      </c>
      <c r="C376" s="1">
        <v>1</v>
      </c>
      <c r="D376" s="1" t="s">
        <v>61</v>
      </c>
      <c r="E376" s="1" t="s">
        <v>136</v>
      </c>
      <c r="F376" s="1" t="s">
        <v>763</v>
      </c>
      <c r="G376" s="1" t="s">
        <v>47</v>
      </c>
      <c r="H376" s="1" t="s">
        <v>48</v>
      </c>
      <c r="I376" s="1" t="s">
        <v>34</v>
      </c>
      <c r="J376" s="1" t="s">
        <v>45</v>
      </c>
      <c r="K376" s="1">
        <v>17</v>
      </c>
      <c r="L376" s="1">
        <v>21</v>
      </c>
      <c r="M376" s="1" t="s">
        <v>172</v>
      </c>
      <c r="N376" s="1" t="s">
        <v>44</v>
      </c>
      <c r="O376" s="1" t="s">
        <v>172</v>
      </c>
      <c r="P376" s="1" t="s">
        <v>171</v>
      </c>
      <c r="Q376" s="1" t="s">
        <v>199</v>
      </c>
      <c r="R376" s="1">
        <v>221</v>
      </c>
      <c r="S376" s="1">
        <f t="shared" si="22"/>
        <v>1</v>
      </c>
      <c r="T376" s="1" t="s">
        <v>173</v>
      </c>
      <c r="U376" s="1" t="s">
        <v>174</v>
      </c>
      <c r="AA376" s="1">
        <v>1</v>
      </c>
      <c r="AB376" s="1">
        <v>1</v>
      </c>
      <c r="AC376" s="1">
        <v>0</v>
      </c>
      <c r="AD376" s="1">
        <v>0</v>
      </c>
      <c r="AE376" s="1">
        <v>1</v>
      </c>
      <c r="AF376" s="1">
        <v>0</v>
      </c>
      <c r="AG376" s="1">
        <v>1</v>
      </c>
      <c r="AH376" s="1">
        <v>1</v>
      </c>
      <c r="AI376" s="1">
        <f t="shared" si="19"/>
        <v>1</v>
      </c>
      <c r="AJ376" s="1">
        <v>0</v>
      </c>
      <c r="AK376" s="1">
        <f t="shared" si="20"/>
        <v>1</v>
      </c>
      <c r="AL376" s="1">
        <v>1</v>
      </c>
    </row>
    <row r="377" spans="1:38" x14ac:dyDescent="0.3">
      <c r="A377" s="1">
        <v>2014</v>
      </c>
      <c r="B377" s="1">
        <v>376</v>
      </c>
      <c r="C377" s="1">
        <v>1</v>
      </c>
      <c r="D377" s="1" t="s">
        <v>61</v>
      </c>
      <c r="E377" s="1" t="s">
        <v>136</v>
      </c>
      <c r="F377" s="1" t="s">
        <v>742</v>
      </c>
      <c r="G377" s="1" t="s">
        <v>137</v>
      </c>
      <c r="H377" s="1" t="s">
        <v>138</v>
      </c>
      <c r="I377" s="1" t="s">
        <v>44</v>
      </c>
      <c r="J377" s="1" t="s">
        <v>45</v>
      </c>
      <c r="K377" s="1">
        <v>14</v>
      </c>
      <c r="L377" s="1">
        <v>18</v>
      </c>
      <c r="M377" s="1" t="s">
        <v>82</v>
      </c>
      <c r="N377" s="1" t="s">
        <v>44</v>
      </c>
      <c r="O377" s="1" t="s">
        <v>138</v>
      </c>
      <c r="P377" s="1" t="s">
        <v>137</v>
      </c>
      <c r="Q377" s="1" t="s">
        <v>139</v>
      </c>
      <c r="R377" s="1">
        <v>16</v>
      </c>
      <c r="S377" s="1">
        <f t="shared" si="22"/>
        <v>0</v>
      </c>
      <c r="T377" s="1" t="s">
        <v>56</v>
      </c>
      <c r="U377" s="1" t="s">
        <v>174</v>
      </c>
      <c r="AA377" s="1">
        <v>1</v>
      </c>
      <c r="AB377" s="1">
        <v>1</v>
      </c>
      <c r="AC377" s="1">
        <v>0</v>
      </c>
      <c r="AD377" s="1">
        <v>0</v>
      </c>
      <c r="AE377" s="1">
        <v>1</v>
      </c>
      <c r="AF377" s="1">
        <v>0</v>
      </c>
      <c r="AG377" s="1">
        <v>1</v>
      </c>
      <c r="AH377" s="1">
        <v>1</v>
      </c>
      <c r="AI377" s="1">
        <f t="shared" si="19"/>
        <v>1</v>
      </c>
      <c r="AJ377" s="1">
        <v>0</v>
      </c>
      <c r="AK377" s="1">
        <f t="shared" si="20"/>
        <v>1</v>
      </c>
      <c r="AL377" s="1">
        <v>1</v>
      </c>
    </row>
    <row r="378" spans="1:38" x14ac:dyDescent="0.3">
      <c r="A378" s="1">
        <v>2014</v>
      </c>
      <c r="B378" s="1">
        <v>377</v>
      </c>
      <c r="C378" s="1">
        <v>1</v>
      </c>
      <c r="D378" s="1" t="s">
        <v>61</v>
      </c>
      <c r="E378" s="1" t="s">
        <v>136</v>
      </c>
      <c r="F378" s="1" t="s">
        <v>858</v>
      </c>
      <c r="G378" s="1" t="s">
        <v>161</v>
      </c>
      <c r="H378" s="1" t="s">
        <v>162</v>
      </c>
      <c r="I378" s="1" t="s">
        <v>34</v>
      </c>
      <c r="J378" s="1" t="s">
        <v>45</v>
      </c>
      <c r="K378" s="1">
        <v>3</v>
      </c>
      <c r="L378" s="1">
        <v>7</v>
      </c>
      <c r="M378" s="1" t="s">
        <v>64</v>
      </c>
      <c r="N378" s="1" t="s">
        <v>34</v>
      </c>
      <c r="O378" s="1" t="s">
        <v>64</v>
      </c>
      <c r="P378" s="1" t="s">
        <v>63</v>
      </c>
      <c r="Q378" s="1" t="s">
        <v>152</v>
      </c>
      <c r="R378" s="1">
        <v>5</v>
      </c>
      <c r="S378" s="1">
        <f t="shared" si="22"/>
        <v>0</v>
      </c>
      <c r="T378" s="1" t="s">
        <v>173</v>
      </c>
      <c r="U378" s="1" t="s">
        <v>174</v>
      </c>
      <c r="AA378" s="1">
        <v>1</v>
      </c>
      <c r="AB378" s="1">
        <v>1</v>
      </c>
      <c r="AC378" s="1">
        <v>0</v>
      </c>
      <c r="AD378" s="1">
        <v>0</v>
      </c>
      <c r="AE378" s="1">
        <v>1</v>
      </c>
      <c r="AF378" s="1">
        <v>0</v>
      </c>
      <c r="AG378" s="1">
        <v>1</v>
      </c>
      <c r="AH378" s="1">
        <v>1</v>
      </c>
      <c r="AI378" s="1">
        <f t="shared" si="19"/>
        <v>1</v>
      </c>
      <c r="AJ378" s="1">
        <v>0</v>
      </c>
      <c r="AK378" s="1">
        <f t="shared" si="20"/>
        <v>1</v>
      </c>
      <c r="AL378" s="1">
        <v>1</v>
      </c>
    </row>
    <row r="379" spans="1:38" x14ac:dyDescent="0.3">
      <c r="A379" s="1">
        <v>2014</v>
      </c>
      <c r="B379" s="1">
        <v>378</v>
      </c>
      <c r="C379" s="1">
        <v>1</v>
      </c>
      <c r="D379" s="1" t="s">
        <v>61</v>
      </c>
      <c r="E379" s="1" t="s">
        <v>112</v>
      </c>
      <c r="F379" s="1" t="s">
        <v>745</v>
      </c>
      <c r="G379" s="1" t="s">
        <v>47</v>
      </c>
      <c r="H379" s="1" t="s">
        <v>48</v>
      </c>
      <c r="I379" s="1" t="s">
        <v>34</v>
      </c>
      <c r="J379" s="1" t="s">
        <v>45</v>
      </c>
      <c r="K379" s="1">
        <v>9</v>
      </c>
      <c r="L379" s="1">
        <v>13</v>
      </c>
      <c r="M379" s="1" t="s">
        <v>251</v>
      </c>
      <c r="N379" s="1" t="s">
        <v>34</v>
      </c>
      <c r="O379" s="1" t="s">
        <v>48</v>
      </c>
      <c r="P379" s="1" t="s">
        <v>47</v>
      </c>
      <c r="Q379" s="1" t="s">
        <v>120</v>
      </c>
      <c r="R379" s="1">
        <v>153</v>
      </c>
      <c r="S379" s="1">
        <f t="shared" si="22"/>
        <v>0</v>
      </c>
      <c r="T379" s="1" t="s">
        <v>56</v>
      </c>
      <c r="U379" s="1" t="s">
        <v>174</v>
      </c>
      <c r="AA379" s="1">
        <v>1</v>
      </c>
      <c r="AB379" s="1">
        <v>1</v>
      </c>
      <c r="AC379" s="1">
        <v>0</v>
      </c>
      <c r="AD379" s="1">
        <v>0</v>
      </c>
      <c r="AE379" s="1">
        <v>1</v>
      </c>
      <c r="AF379" s="1">
        <v>0</v>
      </c>
      <c r="AG379" s="1">
        <v>1</v>
      </c>
      <c r="AH379" s="1">
        <v>1</v>
      </c>
      <c r="AI379" s="1">
        <f t="shared" si="19"/>
        <v>1</v>
      </c>
      <c r="AJ379" s="1">
        <v>0</v>
      </c>
      <c r="AK379" s="1">
        <f t="shared" si="20"/>
        <v>1</v>
      </c>
      <c r="AL379" s="1">
        <v>1</v>
      </c>
    </row>
    <row r="380" spans="1:38" x14ac:dyDescent="0.3">
      <c r="A380" s="1">
        <v>2014</v>
      </c>
      <c r="B380" s="1">
        <v>379</v>
      </c>
      <c r="C380" s="1">
        <v>1</v>
      </c>
      <c r="D380" s="1" t="s">
        <v>61</v>
      </c>
      <c r="E380" s="1" t="s">
        <v>179</v>
      </c>
      <c r="F380" s="1" t="s">
        <v>859</v>
      </c>
      <c r="G380" s="1" t="s">
        <v>53</v>
      </c>
      <c r="H380" s="1" t="s">
        <v>54</v>
      </c>
      <c r="I380" s="1" t="s">
        <v>34</v>
      </c>
      <c r="J380" s="1" t="s">
        <v>35</v>
      </c>
      <c r="K380" s="1">
        <v>1</v>
      </c>
      <c r="L380" s="1">
        <v>22</v>
      </c>
      <c r="M380" s="1" t="s">
        <v>48</v>
      </c>
      <c r="N380" s="1" t="s">
        <v>34</v>
      </c>
      <c r="O380" s="1" t="s">
        <v>54</v>
      </c>
      <c r="P380" s="1" t="s">
        <v>53</v>
      </c>
      <c r="Q380" s="1" t="s">
        <v>55</v>
      </c>
      <c r="R380" s="1">
        <v>216</v>
      </c>
      <c r="S380" s="1">
        <f t="shared" si="22"/>
        <v>1</v>
      </c>
      <c r="T380" s="1" t="s">
        <v>56</v>
      </c>
      <c r="U380" s="1" t="s">
        <v>174</v>
      </c>
      <c r="V380" s="1" t="s">
        <v>180</v>
      </c>
      <c r="AA380" s="1">
        <v>1</v>
      </c>
      <c r="AB380" s="1">
        <v>1</v>
      </c>
      <c r="AC380" s="1">
        <v>0</v>
      </c>
      <c r="AD380" s="1">
        <v>0</v>
      </c>
      <c r="AE380" s="1">
        <v>0</v>
      </c>
      <c r="AF380" s="1">
        <v>1</v>
      </c>
      <c r="AG380" s="1">
        <v>1</v>
      </c>
      <c r="AH380" s="1">
        <v>0</v>
      </c>
      <c r="AI380" s="1">
        <f t="shared" si="19"/>
        <v>1</v>
      </c>
      <c r="AJ380" s="1">
        <v>0</v>
      </c>
      <c r="AK380" s="1">
        <f t="shared" si="20"/>
        <v>1</v>
      </c>
      <c r="AL380" s="1">
        <v>1</v>
      </c>
    </row>
    <row r="381" spans="1:38" x14ac:dyDescent="0.3">
      <c r="A381" s="1">
        <v>2014</v>
      </c>
      <c r="B381" s="1">
        <v>380</v>
      </c>
      <c r="C381" s="1">
        <v>1</v>
      </c>
      <c r="D381" s="1" t="s">
        <v>61</v>
      </c>
      <c r="E381" s="1" t="s">
        <v>497</v>
      </c>
      <c r="F381" s="1" t="s">
        <v>860</v>
      </c>
      <c r="G381" s="1" t="s">
        <v>42</v>
      </c>
      <c r="H381" s="1" t="s">
        <v>43</v>
      </c>
      <c r="I381" s="1" t="s">
        <v>44</v>
      </c>
      <c r="J381" s="1" t="s">
        <v>45</v>
      </c>
      <c r="K381" s="1">
        <v>12</v>
      </c>
      <c r="L381" s="1">
        <v>16</v>
      </c>
      <c r="M381" s="1" t="s">
        <v>132</v>
      </c>
      <c r="N381" s="1" t="s">
        <v>44</v>
      </c>
      <c r="O381" s="1" t="s">
        <v>132</v>
      </c>
      <c r="P381" s="1" t="s">
        <v>131</v>
      </c>
      <c r="Q381" s="1" t="s">
        <v>133</v>
      </c>
      <c r="R381" s="1">
        <v>0</v>
      </c>
      <c r="S381" s="1">
        <f t="shared" si="22"/>
        <v>0</v>
      </c>
      <c r="T381" s="1" t="s">
        <v>173</v>
      </c>
      <c r="U381" s="1" t="s">
        <v>174</v>
      </c>
      <c r="AA381" s="1">
        <v>1</v>
      </c>
      <c r="AB381" s="1">
        <v>1</v>
      </c>
      <c r="AC381" s="1">
        <v>0</v>
      </c>
      <c r="AD381" s="1">
        <v>0</v>
      </c>
      <c r="AE381" s="1">
        <v>1</v>
      </c>
      <c r="AF381" s="1">
        <v>0</v>
      </c>
      <c r="AG381" s="1">
        <v>1</v>
      </c>
      <c r="AH381" s="1">
        <v>1</v>
      </c>
      <c r="AI381" s="1">
        <f t="shared" si="19"/>
        <v>1</v>
      </c>
      <c r="AJ381" s="1">
        <v>0</v>
      </c>
      <c r="AK381" s="1">
        <f t="shared" si="20"/>
        <v>1</v>
      </c>
      <c r="AL381" s="1">
        <v>1</v>
      </c>
    </row>
    <row r="382" spans="1:38" x14ac:dyDescent="0.3">
      <c r="A382" s="1">
        <v>2014</v>
      </c>
      <c r="B382" s="1">
        <v>381</v>
      </c>
      <c r="C382" s="1">
        <v>1</v>
      </c>
      <c r="D382" s="1" t="s">
        <v>61</v>
      </c>
      <c r="E382" s="1" t="s">
        <v>531</v>
      </c>
      <c r="F382" s="1" t="s">
        <v>692</v>
      </c>
      <c r="G382" s="1" t="s">
        <v>98</v>
      </c>
      <c r="H382" s="1" t="s">
        <v>216</v>
      </c>
      <c r="I382" s="1" t="s">
        <v>44</v>
      </c>
      <c r="J382" s="1" t="s">
        <v>45</v>
      </c>
      <c r="K382" s="1">
        <v>13</v>
      </c>
      <c r="L382" s="1">
        <v>17</v>
      </c>
      <c r="M382" s="1" t="s">
        <v>251</v>
      </c>
      <c r="N382" s="1" t="s">
        <v>34</v>
      </c>
      <c r="O382" s="1" t="s">
        <v>251</v>
      </c>
      <c r="P382" s="1" t="s">
        <v>250</v>
      </c>
      <c r="Q382" s="1" t="s">
        <v>260</v>
      </c>
      <c r="R382" s="1">
        <v>2</v>
      </c>
      <c r="S382" s="1">
        <f t="shared" si="22"/>
        <v>0</v>
      </c>
      <c r="T382" s="1" t="s">
        <v>173</v>
      </c>
      <c r="U382" s="1" t="s">
        <v>174</v>
      </c>
      <c r="AA382" s="1">
        <v>1</v>
      </c>
      <c r="AB382" s="1">
        <v>1</v>
      </c>
      <c r="AC382" s="1">
        <v>0</v>
      </c>
      <c r="AD382" s="1">
        <v>0</v>
      </c>
      <c r="AE382" s="1">
        <v>1</v>
      </c>
      <c r="AF382" s="1">
        <v>0</v>
      </c>
      <c r="AG382" s="1">
        <v>1</v>
      </c>
      <c r="AH382" s="1">
        <v>1</v>
      </c>
      <c r="AI382" s="1">
        <f t="shared" si="19"/>
        <v>1</v>
      </c>
      <c r="AJ382" s="1">
        <v>0</v>
      </c>
      <c r="AK382" s="1">
        <f t="shared" si="20"/>
        <v>1</v>
      </c>
      <c r="AL382" s="1">
        <v>1</v>
      </c>
    </row>
    <row r="383" spans="1:38" x14ac:dyDescent="0.3">
      <c r="A383" s="1">
        <v>2014</v>
      </c>
      <c r="B383" s="1">
        <v>382</v>
      </c>
      <c r="C383" s="1">
        <v>1</v>
      </c>
      <c r="D383" s="1" t="s">
        <v>61</v>
      </c>
      <c r="E383" s="1" t="s">
        <v>447</v>
      </c>
      <c r="F383" s="1" t="s">
        <v>861</v>
      </c>
      <c r="G383" s="1" t="s">
        <v>98</v>
      </c>
      <c r="H383" s="1" t="s">
        <v>216</v>
      </c>
      <c r="I383" s="1" t="s">
        <v>44</v>
      </c>
      <c r="J383" s="1" t="s">
        <v>45</v>
      </c>
      <c r="K383" s="1">
        <v>10</v>
      </c>
      <c r="L383" s="1">
        <v>14</v>
      </c>
      <c r="M383" s="1" t="s">
        <v>64</v>
      </c>
      <c r="N383" s="1" t="s">
        <v>34</v>
      </c>
      <c r="O383" s="1" t="s">
        <v>64</v>
      </c>
      <c r="P383" s="1" t="s">
        <v>63</v>
      </c>
      <c r="Q383" s="1" t="s">
        <v>152</v>
      </c>
      <c r="R383" s="1">
        <v>5</v>
      </c>
      <c r="S383" s="1">
        <f t="shared" si="22"/>
        <v>0</v>
      </c>
      <c r="T383" s="1" t="s">
        <v>173</v>
      </c>
      <c r="U383" s="1" t="s">
        <v>174</v>
      </c>
      <c r="AA383" s="1">
        <v>1</v>
      </c>
      <c r="AB383" s="1">
        <v>1</v>
      </c>
      <c r="AC383" s="1">
        <v>0</v>
      </c>
      <c r="AD383" s="1">
        <v>0</v>
      </c>
      <c r="AE383" s="1">
        <v>1</v>
      </c>
      <c r="AF383" s="1">
        <v>0</v>
      </c>
      <c r="AG383" s="1">
        <v>1</v>
      </c>
      <c r="AH383" s="1">
        <v>1</v>
      </c>
      <c r="AI383" s="1">
        <f t="shared" si="19"/>
        <v>1</v>
      </c>
      <c r="AJ383" s="1">
        <v>0</v>
      </c>
      <c r="AK383" s="1">
        <f t="shared" si="20"/>
        <v>1</v>
      </c>
      <c r="AL383" s="1">
        <v>1</v>
      </c>
    </row>
    <row r="384" spans="1:38" x14ac:dyDescent="0.3">
      <c r="A384" s="1">
        <v>2014</v>
      </c>
      <c r="B384" s="1">
        <v>383</v>
      </c>
      <c r="C384" s="1">
        <v>1</v>
      </c>
      <c r="D384" s="1" t="s">
        <v>61</v>
      </c>
      <c r="E384" s="1" t="s">
        <v>356</v>
      </c>
      <c r="F384" s="1" t="s">
        <v>715</v>
      </c>
      <c r="G384" s="1" t="s">
        <v>248</v>
      </c>
      <c r="H384" s="1" t="s">
        <v>212</v>
      </c>
      <c r="I384" s="1" t="s">
        <v>44</v>
      </c>
      <c r="J384" s="1" t="s">
        <v>45</v>
      </c>
      <c r="K384" s="1">
        <v>6</v>
      </c>
      <c r="L384" s="1">
        <v>10</v>
      </c>
      <c r="M384" s="1" t="s">
        <v>103</v>
      </c>
      <c r="N384" s="1" t="s">
        <v>34</v>
      </c>
      <c r="O384" s="1" t="s">
        <v>103</v>
      </c>
      <c r="P384" s="1" t="s">
        <v>255</v>
      </c>
      <c r="Q384" s="1" t="s">
        <v>256</v>
      </c>
      <c r="R384" s="1">
        <v>142</v>
      </c>
      <c r="S384" s="1">
        <f t="shared" si="22"/>
        <v>0</v>
      </c>
      <c r="T384" s="1" t="s">
        <v>173</v>
      </c>
      <c r="U384" s="1" t="s">
        <v>174</v>
      </c>
      <c r="AA384" s="1">
        <v>1</v>
      </c>
      <c r="AB384" s="1">
        <v>1</v>
      </c>
      <c r="AC384" s="1">
        <v>0</v>
      </c>
      <c r="AD384" s="1">
        <v>0</v>
      </c>
      <c r="AE384" s="1">
        <v>1</v>
      </c>
      <c r="AF384" s="1">
        <v>0</v>
      </c>
      <c r="AG384" s="1">
        <v>1</v>
      </c>
      <c r="AH384" s="1">
        <v>1</v>
      </c>
      <c r="AI384" s="1">
        <f t="shared" si="19"/>
        <v>1</v>
      </c>
      <c r="AJ384" s="1">
        <v>0</v>
      </c>
      <c r="AK384" s="1">
        <f t="shared" si="20"/>
        <v>1</v>
      </c>
      <c r="AL384" s="1">
        <v>1</v>
      </c>
    </row>
    <row r="385" spans="1:38" x14ac:dyDescent="0.3">
      <c r="A385" s="1">
        <v>2014</v>
      </c>
      <c r="B385" s="1">
        <v>384</v>
      </c>
      <c r="C385" s="1">
        <v>1</v>
      </c>
      <c r="D385" s="1" t="s">
        <v>61</v>
      </c>
      <c r="E385" s="1" t="s">
        <v>254</v>
      </c>
      <c r="F385" s="1" t="s">
        <v>862</v>
      </c>
      <c r="G385" s="1" t="s">
        <v>32</v>
      </c>
      <c r="H385" s="1" t="s">
        <v>33</v>
      </c>
      <c r="I385" s="1" t="s">
        <v>34</v>
      </c>
      <c r="J385" s="1" t="s">
        <v>45</v>
      </c>
      <c r="K385" s="1">
        <v>2</v>
      </c>
      <c r="L385" s="1">
        <v>6</v>
      </c>
      <c r="M385" s="1" t="s">
        <v>172</v>
      </c>
      <c r="N385" s="1" t="s">
        <v>44</v>
      </c>
      <c r="O385" s="1" t="s">
        <v>33</v>
      </c>
      <c r="P385" s="1" t="s">
        <v>32</v>
      </c>
      <c r="Q385" s="1" t="s">
        <v>201</v>
      </c>
      <c r="R385" s="1">
        <v>3</v>
      </c>
      <c r="S385" s="1">
        <f t="shared" si="22"/>
        <v>0</v>
      </c>
      <c r="T385" s="1" t="s">
        <v>56</v>
      </c>
      <c r="U385" s="1" t="s">
        <v>174</v>
      </c>
      <c r="AA385" s="1">
        <v>1</v>
      </c>
      <c r="AB385" s="1">
        <v>1</v>
      </c>
      <c r="AC385" s="1">
        <v>0</v>
      </c>
      <c r="AD385" s="1">
        <v>0</v>
      </c>
      <c r="AE385" s="1">
        <v>1</v>
      </c>
      <c r="AF385" s="1">
        <v>0</v>
      </c>
      <c r="AG385" s="1">
        <v>1</v>
      </c>
      <c r="AH385" s="1">
        <v>1</v>
      </c>
      <c r="AI385" s="1">
        <f t="shared" si="19"/>
        <v>1</v>
      </c>
      <c r="AJ385" s="1">
        <v>0</v>
      </c>
      <c r="AK385" s="1">
        <f t="shared" si="20"/>
        <v>1</v>
      </c>
      <c r="AL385" s="1">
        <v>1</v>
      </c>
    </row>
    <row r="386" spans="1:38" x14ac:dyDescent="0.3">
      <c r="A386" s="1">
        <v>2014</v>
      </c>
      <c r="B386" s="1">
        <v>385</v>
      </c>
      <c r="C386" s="1">
        <v>1</v>
      </c>
      <c r="D386" s="1" t="s">
        <v>61</v>
      </c>
      <c r="E386" s="1" t="s">
        <v>401</v>
      </c>
      <c r="F386" s="1" t="s">
        <v>863</v>
      </c>
      <c r="G386" s="1" t="s">
        <v>67</v>
      </c>
      <c r="H386" s="1" t="s">
        <v>68</v>
      </c>
      <c r="I386" s="1" t="s">
        <v>34</v>
      </c>
      <c r="J386" s="1" t="s">
        <v>45</v>
      </c>
      <c r="K386" s="1">
        <v>8</v>
      </c>
      <c r="L386" s="1">
        <v>12</v>
      </c>
      <c r="M386" s="1" t="s">
        <v>155</v>
      </c>
      <c r="N386" s="1" t="s">
        <v>34</v>
      </c>
      <c r="O386" s="1" t="s">
        <v>68</v>
      </c>
      <c r="P386" s="1" t="s">
        <v>69</v>
      </c>
      <c r="Q386" s="1" t="s">
        <v>70</v>
      </c>
      <c r="R386" s="1">
        <v>326</v>
      </c>
      <c r="S386" s="1">
        <f t="shared" si="22"/>
        <v>1</v>
      </c>
      <c r="T386" s="1" t="s">
        <v>56</v>
      </c>
      <c r="U386" s="1" t="s">
        <v>174</v>
      </c>
      <c r="AA386" s="1">
        <v>1</v>
      </c>
      <c r="AB386" s="1">
        <v>1</v>
      </c>
      <c r="AC386" s="1">
        <v>0</v>
      </c>
      <c r="AD386" s="1">
        <v>0</v>
      </c>
      <c r="AE386" s="1">
        <v>1</v>
      </c>
      <c r="AF386" s="1">
        <v>0</v>
      </c>
      <c r="AG386" s="1">
        <v>1</v>
      </c>
      <c r="AH386" s="1">
        <v>1</v>
      </c>
      <c r="AI386" s="1">
        <f t="shared" ref="AI386:AI449" si="23">SUM(AH386,AF386)</f>
        <v>1</v>
      </c>
      <c r="AJ386" s="1">
        <v>0</v>
      </c>
      <c r="AK386" s="1">
        <f t="shared" ref="AK386:AK449" si="24">SUM(AI386:AJ386)</f>
        <v>1</v>
      </c>
      <c r="AL386" s="1">
        <v>1</v>
      </c>
    </row>
    <row r="387" spans="1:38" x14ac:dyDescent="0.3">
      <c r="A387" s="1">
        <v>2014</v>
      </c>
      <c r="B387" s="1">
        <v>386</v>
      </c>
      <c r="C387" s="1">
        <v>1</v>
      </c>
      <c r="D387" s="1" t="s">
        <v>61</v>
      </c>
      <c r="E387" s="1" t="s">
        <v>231</v>
      </c>
      <c r="F387" s="1" t="s">
        <v>763</v>
      </c>
      <c r="G387" s="1" t="s">
        <v>42</v>
      </c>
      <c r="H387" s="1" t="s">
        <v>43</v>
      </c>
      <c r="I387" s="1" t="s">
        <v>44</v>
      </c>
      <c r="J387" s="1" t="s">
        <v>91</v>
      </c>
      <c r="K387" s="1">
        <v>4</v>
      </c>
      <c r="L387" s="1">
        <v>4</v>
      </c>
      <c r="M387" s="1" t="s">
        <v>90</v>
      </c>
      <c r="N387" s="1" t="s">
        <v>44</v>
      </c>
      <c r="O387" s="1" t="s">
        <v>90</v>
      </c>
      <c r="P387" s="1" t="s">
        <v>89</v>
      </c>
      <c r="Q387" s="1" t="s">
        <v>232</v>
      </c>
      <c r="R387" s="1">
        <v>192</v>
      </c>
      <c r="S387" s="1">
        <f t="shared" si="22"/>
        <v>0</v>
      </c>
      <c r="T387" s="1" t="s">
        <v>173</v>
      </c>
      <c r="U387" s="1" t="s">
        <v>174</v>
      </c>
      <c r="AA387" s="1">
        <v>1</v>
      </c>
      <c r="AB387" s="1">
        <v>1</v>
      </c>
      <c r="AC387" s="1">
        <v>0</v>
      </c>
      <c r="AD387" s="1">
        <v>1</v>
      </c>
      <c r="AE387" s="1">
        <v>0</v>
      </c>
      <c r="AF387" s="1">
        <v>0</v>
      </c>
      <c r="AG387" s="1">
        <v>1</v>
      </c>
      <c r="AH387" s="1">
        <v>0</v>
      </c>
      <c r="AI387" s="1">
        <f t="shared" si="23"/>
        <v>0</v>
      </c>
      <c r="AJ387" s="1">
        <v>1</v>
      </c>
      <c r="AK387" s="1">
        <f t="shared" si="24"/>
        <v>1</v>
      </c>
      <c r="AL387" s="1">
        <v>1</v>
      </c>
    </row>
    <row r="388" spans="1:38" x14ac:dyDescent="0.3">
      <c r="A388" s="1">
        <v>2014</v>
      </c>
      <c r="B388" s="1">
        <v>387</v>
      </c>
      <c r="C388" s="1">
        <v>1</v>
      </c>
      <c r="D388" s="1" t="s">
        <v>61</v>
      </c>
      <c r="E388" s="1" t="s">
        <v>402</v>
      </c>
      <c r="F388" s="1" t="s">
        <v>764</v>
      </c>
      <c r="G388" s="1" t="s">
        <v>250</v>
      </c>
      <c r="H388" s="1" t="s">
        <v>251</v>
      </c>
      <c r="I388" s="1" t="s">
        <v>34</v>
      </c>
      <c r="J388" s="1" t="s">
        <v>45</v>
      </c>
      <c r="K388" s="1">
        <v>8</v>
      </c>
      <c r="L388" s="1">
        <v>12</v>
      </c>
      <c r="M388" s="1" t="s">
        <v>83</v>
      </c>
      <c r="N388" s="1" t="s">
        <v>34</v>
      </c>
      <c r="O388" s="1" t="s">
        <v>251</v>
      </c>
      <c r="P388" s="1" t="s">
        <v>250</v>
      </c>
      <c r="Q388" s="1" t="s">
        <v>260</v>
      </c>
      <c r="R388" s="1">
        <v>2</v>
      </c>
      <c r="S388" s="1">
        <f t="shared" si="22"/>
        <v>0</v>
      </c>
      <c r="T388" s="1" t="s">
        <v>56</v>
      </c>
      <c r="U388" s="1" t="s">
        <v>174</v>
      </c>
      <c r="AA388" s="1">
        <v>1</v>
      </c>
      <c r="AB388" s="1">
        <v>1</v>
      </c>
      <c r="AC388" s="1">
        <v>0</v>
      </c>
      <c r="AD388" s="1">
        <v>0</v>
      </c>
      <c r="AE388" s="1">
        <v>1</v>
      </c>
      <c r="AF388" s="1">
        <v>0</v>
      </c>
      <c r="AG388" s="1">
        <v>1</v>
      </c>
      <c r="AH388" s="1">
        <v>1</v>
      </c>
      <c r="AI388" s="1">
        <f t="shared" si="23"/>
        <v>1</v>
      </c>
      <c r="AJ388" s="1">
        <v>0</v>
      </c>
      <c r="AK388" s="1">
        <f t="shared" si="24"/>
        <v>1</v>
      </c>
      <c r="AL388" s="1">
        <v>1</v>
      </c>
    </row>
    <row r="389" spans="1:38" x14ac:dyDescent="0.3">
      <c r="A389" s="1">
        <v>2014</v>
      </c>
      <c r="B389" s="1">
        <v>388</v>
      </c>
      <c r="C389" s="1">
        <v>1</v>
      </c>
      <c r="D389" s="1" t="s">
        <v>61</v>
      </c>
      <c r="E389" s="1" t="s">
        <v>834</v>
      </c>
      <c r="F389" s="1" t="s">
        <v>803</v>
      </c>
      <c r="G389" s="1" t="s">
        <v>94</v>
      </c>
      <c r="H389" s="1" t="s">
        <v>95</v>
      </c>
      <c r="I389" s="1" t="s">
        <v>44</v>
      </c>
      <c r="J389" s="1" t="s">
        <v>45</v>
      </c>
      <c r="K389" s="1">
        <v>14</v>
      </c>
      <c r="L389" s="1">
        <v>18</v>
      </c>
      <c r="M389" s="1" t="s">
        <v>251</v>
      </c>
      <c r="N389" s="1" t="s">
        <v>34</v>
      </c>
      <c r="O389" s="1" t="s">
        <v>251</v>
      </c>
      <c r="P389" s="1" t="s">
        <v>250</v>
      </c>
      <c r="Q389" s="1" t="s">
        <v>260</v>
      </c>
      <c r="R389" s="1">
        <v>2</v>
      </c>
      <c r="S389" s="1">
        <f t="shared" si="22"/>
        <v>0</v>
      </c>
      <c r="T389" s="1" t="s">
        <v>173</v>
      </c>
      <c r="U389" s="1" t="s">
        <v>174</v>
      </c>
      <c r="AA389" s="1">
        <v>1</v>
      </c>
      <c r="AB389" s="1">
        <v>1</v>
      </c>
      <c r="AC389" s="1">
        <v>0</v>
      </c>
      <c r="AD389" s="1">
        <v>0</v>
      </c>
      <c r="AE389" s="1">
        <v>1</v>
      </c>
      <c r="AF389" s="1">
        <v>0</v>
      </c>
      <c r="AG389" s="1">
        <v>1</v>
      </c>
      <c r="AH389" s="1">
        <v>1</v>
      </c>
      <c r="AI389" s="1">
        <f t="shared" si="23"/>
        <v>1</v>
      </c>
      <c r="AJ389" s="1">
        <v>0</v>
      </c>
      <c r="AK389" s="1">
        <f t="shared" si="24"/>
        <v>1</v>
      </c>
      <c r="AL389" s="1">
        <v>1</v>
      </c>
    </row>
    <row r="390" spans="1:38" x14ac:dyDescent="0.3">
      <c r="A390" s="1">
        <v>2014</v>
      </c>
      <c r="B390" s="1">
        <v>389</v>
      </c>
      <c r="C390" s="1">
        <v>1</v>
      </c>
      <c r="D390" s="1" t="s">
        <v>61</v>
      </c>
      <c r="E390" s="1" t="s">
        <v>834</v>
      </c>
      <c r="F390" s="1" t="s">
        <v>864</v>
      </c>
      <c r="G390" s="1" t="s">
        <v>63</v>
      </c>
      <c r="H390" s="1" t="s">
        <v>64</v>
      </c>
      <c r="I390" s="1" t="s">
        <v>34</v>
      </c>
      <c r="J390" s="1" t="s">
        <v>45</v>
      </c>
      <c r="K390" s="1">
        <v>8</v>
      </c>
      <c r="L390" s="1">
        <v>12</v>
      </c>
      <c r="M390" s="1" t="s">
        <v>72</v>
      </c>
      <c r="N390" s="1" t="s">
        <v>34</v>
      </c>
      <c r="O390" s="1" t="s">
        <v>72</v>
      </c>
      <c r="P390" s="1" t="s">
        <v>73</v>
      </c>
      <c r="Q390" s="1" t="s">
        <v>74</v>
      </c>
      <c r="R390" s="1">
        <v>221</v>
      </c>
      <c r="S390" s="1">
        <f t="shared" si="22"/>
        <v>1</v>
      </c>
      <c r="T390" s="1" t="s">
        <v>173</v>
      </c>
      <c r="U390" s="1" t="s">
        <v>174</v>
      </c>
      <c r="V390" s="1" t="s">
        <v>403</v>
      </c>
      <c r="W390" s="1" t="s">
        <v>404</v>
      </c>
      <c r="AA390" s="1">
        <v>1</v>
      </c>
      <c r="AB390" s="1">
        <v>1</v>
      </c>
      <c r="AC390" s="1">
        <v>0</v>
      </c>
      <c r="AD390" s="1">
        <v>0</v>
      </c>
      <c r="AE390" s="1">
        <v>1</v>
      </c>
      <c r="AF390" s="1">
        <v>0</v>
      </c>
      <c r="AG390" s="1">
        <v>1</v>
      </c>
      <c r="AH390" s="1">
        <v>1</v>
      </c>
      <c r="AI390" s="1">
        <f t="shared" si="23"/>
        <v>1</v>
      </c>
      <c r="AJ390" s="1">
        <v>0</v>
      </c>
      <c r="AK390" s="1">
        <f t="shared" si="24"/>
        <v>1</v>
      </c>
      <c r="AL390" s="1">
        <v>1</v>
      </c>
    </row>
    <row r="391" spans="1:38" x14ac:dyDescent="0.3">
      <c r="A391" s="1">
        <v>2014</v>
      </c>
      <c r="B391" s="1">
        <v>390</v>
      </c>
      <c r="C391" s="1">
        <v>1</v>
      </c>
      <c r="D391" s="1" t="s">
        <v>61</v>
      </c>
      <c r="E391" s="1" t="s">
        <v>233</v>
      </c>
      <c r="F391" s="1" t="s">
        <v>866</v>
      </c>
      <c r="G391" s="1" t="s">
        <v>47</v>
      </c>
      <c r="H391" s="1" t="s">
        <v>48</v>
      </c>
      <c r="I391" s="1" t="s">
        <v>34</v>
      </c>
      <c r="J391" s="1" t="s">
        <v>45</v>
      </c>
      <c r="K391" s="1">
        <v>13</v>
      </c>
      <c r="L391" s="1">
        <v>17</v>
      </c>
      <c r="M391" s="1" t="s">
        <v>109</v>
      </c>
      <c r="N391" s="1" t="s">
        <v>44</v>
      </c>
      <c r="O391" s="1" t="s">
        <v>109</v>
      </c>
      <c r="P391" s="1" t="s">
        <v>108</v>
      </c>
      <c r="Q391" s="1" t="s">
        <v>149</v>
      </c>
      <c r="R391" s="1">
        <v>11</v>
      </c>
      <c r="S391" s="1">
        <f t="shared" si="22"/>
        <v>0</v>
      </c>
      <c r="T391" s="1" t="s">
        <v>173</v>
      </c>
      <c r="U391" s="1" t="s">
        <v>174</v>
      </c>
      <c r="AA391" s="1">
        <v>1</v>
      </c>
      <c r="AB391" s="1">
        <v>1</v>
      </c>
      <c r="AC391" s="1">
        <v>0</v>
      </c>
      <c r="AD391" s="1">
        <v>0</v>
      </c>
      <c r="AE391" s="1">
        <v>1</v>
      </c>
      <c r="AF391" s="1">
        <v>0</v>
      </c>
      <c r="AG391" s="1">
        <v>1</v>
      </c>
      <c r="AH391" s="1">
        <v>1</v>
      </c>
      <c r="AI391" s="1">
        <f t="shared" si="23"/>
        <v>1</v>
      </c>
      <c r="AJ391" s="1">
        <v>0</v>
      </c>
      <c r="AK391" s="1">
        <f t="shared" si="24"/>
        <v>1</v>
      </c>
      <c r="AL391" s="1">
        <v>1</v>
      </c>
    </row>
    <row r="392" spans="1:38" x14ac:dyDescent="0.3">
      <c r="A392" s="1">
        <v>2014</v>
      </c>
      <c r="B392" s="1">
        <v>391</v>
      </c>
      <c r="C392" s="1">
        <v>1</v>
      </c>
      <c r="D392" s="1" t="s">
        <v>61</v>
      </c>
      <c r="E392" s="1" t="s">
        <v>233</v>
      </c>
      <c r="F392" s="1" t="s">
        <v>865</v>
      </c>
      <c r="G392" s="1" t="s">
        <v>86</v>
      </c>
      <c r="H392" s="1" t="s">
        <v>87</v>
      </c>
      <c r="I392" s="1" t="s">
        <v>44</v>
      </c>
      <c r="J392" s="1" t="s">
        <v>45</v>
      </c>
      <c r="K392" s="1">
        <v>16</v>
      </c>
      <c r="L392" s="1">
        <v>20</v>
      </c>
      <c r="M392" s="1" t="s">
        <v>49</v>
      </c>
      <c r="O392" s="1" t="s">
        <v>37</v>
      </c>
      <c r="P392" s="1" t="s">
        <v>37</v>
      </c>
      <c r="Q392" s="1" t="s">
        <v>37</v>
      </c>
      <c r="R392" s="1" t="s">
        <v>37</v>
      </c>
      <c r="S392" s="1" t="s">
        <v>38</v>
      </c>
      <c r="T392" s="1" t="s">
        <v>38</v>
      </c>
      <c r="U392" s="1" t="s">
        <v>50</v>
      </c>
      <c r="V392" s="1" t="s">
        <v>1019</v>
      </c>
      <c r="AA392" s="1">
        <v>1</v>
      </c>
      <c r="AB392" s="1">
        <v>0</v>
      </c>
      <c r="AC392" s="1">
        <v>0</v>
      </c>
      <c r="AD392" s="1">
        <v>0</v>
      </c>
      <c r="AE392" s="1">
        <v>0</v>
      </c>
      <c r="AF392" s="1">
        <v>0</v>
      </c>
      <c r="AG392" s="1">
        <v>0</v>
      </c>
      <c r="AH392" s="1">
        <v>1</v>
      </c>
      <c r="AI392" s="1">
        <f t="shared" si="23"/>
        <v>1</v>
      </c>
      <c r="AJ392" s="1">
        <v>0</v>
      </c>
      <c r="AK392" s="1">
        <f t="shared" si="24"/>
        <v>1</v>
      </c>
      <c r="AL392" s="1">
        <v>0</v>
      </c>
    </row>
    <row r="393" spans="1:38" x14ac:dyDescent="0.3">
      <c r="A393" s="1">
        <v>2014</v>
      </c>
      <c r="B393" s="1">
        <v>392</v>
      </c>
      <c r="C393" s="1">
        <v>1</v>
      </c>
      <c r="D393" s="1" t="s">
        <v>61</v>
      </c>
      <c r="E393" s="1" t="s">
        <v>425</v>
      </c>
      <c r="F393" s="1" t="s">
        <v>847</v>
      </c>
      <c r="G393" s="1" t="s">
        <v>94</v>
      </c>
      <c r="H393" s="1" t="s">
        <v>95</v>
      </c>
      <c r="I393" s="1" t="s">
        <v>44</v>
      </c>
      <c r="J393" s="1" t="s">
        <v>45</v>
      </c>
      <c r="K393" s="1">
        <v>9</v>
      </c>
      <c r="L393" s="1">
        <v>13</v>
      </c>
      <c r="M393" s="1" t="s">
        <v>155</v>
      </c>
      <c r="N393" s="1" t="s">
        <v>34</v>
      </c>
      <c r="O393" s="1" t="s">
        <v>95</v>
      </c>
      <c r="P393" s="1" t="s">
        <v>94</v>
      </c>
      <c r="Q393" s="1" t="s">
        <v>176</v>
      </c>
      <c r="R393" s="1">
        <v>15</v>
      </c>
      <c r="S393" s="1">
        <f t="shared" ref="S393:S438" si="25">IF(R393&lt;196.3,0,1)</f>
        <v>0</v>
      </c>
      <c r="T393" s="1" t="s">
        <v>56</v>
      </c>
      <c r="U393" s="1" t="s">
        <v>174</v>
      </c>
      <c r="AA393" s="1">
        <v>1</v>
      </c>
      <c r="AB393" s="1">
        <v>1</v>
      </c>
      <c r="AC393" s="1">
        <v>0</v>
      </c>
      <c r="AD393" s="1">
        <v>0</v>
      </c>
      <c r="AE393" s="1">
        <v>1</v>
      </c>
      <c r="AF393" s="1">
        <v>0</v>
      </c>
      <c r="AG393" s="1">
        <v>1</v>
      </c>
      <c r="AH393" s="1">
        <v>1</v>
      </c>
      <c r="AI393" s="1">
        <f t="shared" si="23"/>
        <v>1</v>
      </c>
      <c r="AJ393" s="1">
        <v>0</v>
      </c>
      <c r="AK393" s="1">
        <f t="shared" si="24"/>
        <v>1</v>
      </c>
      <c r="AL393" s="1">
        <v>1</v>
      </c>
    </row>
    <row r="394" spans="1:38" x14ac:dyDescent="0.3">
      <c r="A394" s="1">
        <v>2014</v>
      </c>
      <c r="B394" s="1">
        <v>393</v>
      </c>
      <c r="C394" s="1">
        <v>1</v>
      </c>
      <c r="D394" s="1" t="s">
        <v>61</v>
      </c>
      <c r="E394" s="1" t="s">
        <v>261</v>
      </c>
      <c r="F394" s="1" t="s">
        <v>740</v>
      </c>
      <c r="G394" s="1" t="s">
        <v>89</v>
      </c>
      <c r="H394" s="1" t="s">
        <v>90</v>
      </c>
      <c r="I394" s="1" t="s">
        <v>44</v>
      </c>
      <c r="J394" s="1" t="s">
        <v>45</v>
      </c>
      <c r="K394" s="1">
        <v>1</v>
      </c>
      <c r="L394" s="1">
        <v>5</v>
      </c>
      <c r="M394" s="1" t="s">
        <v>64</v>
      </c>
      <c r="N394" s="1" t="s">
        <v>34</v>
      </c>
      <c r="O394" s="1" t="s">
        <v>64</v>
      </c>
      <c r="P394" s="1" t="s">
        <v>63</v>
      </c>
      <c r="Q394" s="1" t="s">
        <v>152</v>
      </c>
      <c r="R394" s="1">
        <v>5</v>
      </c>
      <c r="S394" s="1">
        <f t="shared" si="25"/>
        <v>0</v>
      </c>
      <c r="T394" s="1" t="s">
        <v>173</v>
      </c>
      <c r="U394" s="1" t="s">
        <v>174</v>
      </c>
      <c r="AA394" s="1">
        <v>1</v>
      </c>
      <c r="AB394" s="1">
        <v>1</v>
      </c>
      <c r="AC394" s="1">
        <v>0</v>
      </c>
      <c r="AD394" s="1">
        <v>0</v>
      </c>
      <c r="AE394" s="1">
        <v>1</v>
      </c>
      <c r="AF394" s="1">
        <v>0</v>
      </c>
      <c r="AG394" s="1">
        <v>1</v>
      </c>
      <c r="AH394" s="1">
        <v>1</v>
      </c>
      <c r="AI394" s="1">
        <f t="shared" si="23"/>
        <v>1</v>
      </c>
      <c r="AJ394" s="1">
        <v>0</v>
      </c>
      <c r="AK394" s="1">
        <f t="shared" si="24"/>
        <v>1</v>
      </c>
      <c r="AL394" s="1">
        <v>1</v>
      </c>
    </row>
    <row r="395" spans="1:38" x14ac:dyDescent="0.3">
      <c r="A395" s="1">
        <v>2014</v>
      </c>
      <c r="B395" s="1">
        <v>394</v>
      </c>
      <c r="C395" s="1">
        <v>1</v>
      </c>
      <c r="D395" s="1" t="s">
        <v>61</v>
      </c>
      <c r="E395" s="1" t="s">
        <v>291</v>
      </c>
      <c r="F395" s="1" t="s">
        <v>867</v>
      </c>
      <c r="G395" s="1" t="s">
        <v>47</v>
      </c>
      <c r="H395" s="1" t="s">
        <v>48</v>
      </c>
      <c r="I395" s="1" t="s">
        <v>34</v>
      </c>
      <c r="J395" s="1" t="s">
        <v>45</v>
      </c>
      <c r="K395" s="1">
        <v>3</v>
      </c>
      <c r="L395" s="1">
        <v>7</v>
      </c>
      <c r="M395" s="1" t="s">
        <v>87</v>
      </c>
      <c r="N395" s="1" t="s">
        <v>44</v>
      </c>
      <c r="O395" s="1" t="s">
        <v>48</v>
      </c>
      <c r="P395" s="1" t="s">
        <v>47</v>
      </c>
      <c r="Q395" s="1" t="s">
        <v>120</v>
      </c>
      <c r="R395" s="1">
        <v>153</v>
      </c>
      <c r="S395" s="1">
        <f t="shared" si="25"/>
        <v>0</v>
      </c>
      <c r="T395" s="1" t="s">
        <v>56</v>
      </c>
      <c r="U395" s="1" t="s">
        <v>174</v>
      </c>
      <c r="V395" s="1" t="s">
        <v>1020</v>
      </c>
      <c r="AA395" s="1">
        <v>1</v>
      </c>
      <c r="AB395" s="1">
        <v>1</v>
      </c>
      <c r="AC395" s="1">
        <v>0</v>
      </c>
      <c r="AD395" s="1">
        <v>0</v>
      </c>
      <c r="AE395" s="1">
        <v>1</v>
      </c>
      <c r="AF395" s="1">
        <v>0</v>
      </c>
      <c r="AG395" s="1">
        <v>1</v>
      </c>
      <c r="AH395" s="1">
        <v>1</v>
      </c>
      <c r="AI395" s="1">
        <f t="shared" si="23"/>
        <v>1</v>
      </c>
      <c r="AJ395" s="1">
        <v>0</v>
      </c>
      <c r="AK395" s="1">
        <f t="shared" si="24"/>
        <v>1</v>
      </c>
      <c r="AL395" s="1">
        <v>1</v>
      </c>
    </row>
    <row r="396" spans="1:38" x14ac:dyDescent="0.3">
      <c r="A396" s="1">
        <v>2014</v>
      </c>
      <c r="B396" s="1">
        <v>395</v>
      </c>
      <c r="C396" s="1">
        <v>1</v>
      </c>
      <c r="D396" s="1" t="s">
        <v>61</v>
      </c>
      <c r="E396" s="1" t="s">
        <v>160</v>
      </c>
      <c r="F396" s="1" t="s">
        <v>849</v>
      </c>
      <c r="G396" s="1" t="s">
        <v>161</v>
      </c>
      <c r="H396" s="1" t="s">
        <v>162</v>
      </c>
      <c r="I396" s="1" t="s">
        <v>34</v>
      </c>
      <c r="J396" s="1" t="s">
        <v>45</v>
      </c>
      <c r="K396" s="1">
        <v>14</v>
      </c>
      <c r="L396" s="1">
        <v>18</v>
      </c>
      <c r="M396" s="1" t="s">
        <v>117</v>
      </c>
      <c r="O396" s="1" t="s">
        <v>162</v>
      </c>
      <c r="P396" s="1" t="s">
        <v>161</v>
      </c>
      <c r="Q396" s="1" t="s">
        <v>163</v>
      </c>
      <c r="R396" s="1">
        <v>1582</v>
      </c>
      <c r="S396" s="1">
        <f t="shared" si="25"/>
        <v>1</v>
      </c>
      <c r="T396" s="1" t="s">
        <v>56</v>
      </c>
      <c r="U396" s="1" t="s">
        <v>119</v>
      </c>
      <c r="AA396" s="1">
        <v>1</v>
      </c>
      <c r="AB396" s="1">
        <v>0</v>
      </c>
      <c r="AC396" s="1">
        <v>1</v>
      </c>
      <c r="AD396" s="1">
        <v>0</v>
      </c>
      <c r="AE396" s="1">
        <v>0</v>
      </c>
      <c r="AF396" s="1">
        <v>0</v>
      </c>
      <c r="AG396" s="1">
        <v>0</v>
      </c>
      <c r="AH396" s="1">
        <v>1</v>
      </c>
      <c r="AI396" s="1">
        <f t="shared" si="23"/>
        <v>1</v>
      </c>
      <c r="AJ396" s="1">
        <v>0</v>
      </c>
      <c r="AK396" s="1">
        <f t="shared" si="24"/>
        <v>1</v>
      </c>
      <c r="AL396" s="1">
        <v>1</v>
      </c>
    </row>
    <row r="397" spans="1:38" x14ac:dyDescent="0.3">
      <c r="A397" s="1">
        <v>2014</v>
      </c>
      <c r="B397" s="1">
        <v>396</v>
      </c>
      <c r="C397" s="1">
        <v>1</v>
      </c>
      <c r="D397" s="1" t="s">
        <v>61</v>
      </c>
      <c r="E397" s="1" t="s">
        <v>468</v>
      </c>
      <c r="F397" s="1" t="s">
        <v>868</v>
      </c>
      <c r="G397" s="1" t="s">
        <v>204</v>
      </c>
      <c r="H397" s="1" t="s">
        <v>193</v>
      </c>
      <c r="I397" s="1" t="s">
        <v>44</v>
      </c>
      <c r="J397" s="1" t="s">
        <v>45</v>
      </c>
      <c r="K397" s="1">
        <v>11</v>
      </c>
      <c r="L397" s="1">
        <v>15</v>
      </c>
      <c r="M397" s="1" t="s">
        <v>109</v>
      </c>
      <c r="N397" s="1" t="s">
        <v>44</v>
      </c>
      <c r="O397" s="1" t="s">
        <v>193</v>
      </c>
      <c r="P397" s="1" t="s">
        <v>205</v>
      </c>
      <c r="Q397" s="1" t="s">
        <v>206</v>
      </c>
      <c r="R397" s="1">
        <v>60</v>
      </c>
      <c r="S397" s="1">
        <f t="shared" si="25"/>
        <v>0</v>
      </c>
      <c r="T397" s="1" t="s">
        <v>56</v>
      </c>
      <c r="U397" s="1" t="s">
        <v>174</v>
      </c>
      <c r="AA397" s="1">
        <v>1</v>
      </c>
      <c r="AB397" s="1">
        <v>1</v>
      </c>
      <c r="AC397" s="1">
        <v>0</v>
      </c>
      <c r="AD397" s="1">
        <v>0</v>
      </c>
      <c r="AE397" s="1">
        <v>1</v>
      </c>
      <c r="AF397" s="1">
        <v>0</v>
      </c>
      <c r="AG397" s="1">
        <v>1</v>
      </c>
      <c r="AH397" s="1">
        <v>1</v>
      </c>
      <c r="AI397" s="1">
        <f t="shared" si="23"/>
        <v>1</v>
      </c>
      <c r="AJ397" s="1">
        <v>0</v>
      </c>
      <c r="AK397" s="1">
        <f t="shared" si="24"/>
        <v>1</v>
      </c>
      <c r="AL397" s="1">
        <v>1</v>
      </c>
    </row>
    <row r="398" spans="1:38" x14ac:dyDescent="0.3">
      <c r="A398" s="1">
        <v>2014</v>
      </c>
      <c r="B398" s="1">
        <v>397</v>
      </c>
      <c r="C398" s="1">
        <v>1</v>
      </c>
      <c r="D398" s="1" t="s">
        <v>61</v>
      </c>
      <c r="E398" s="1" t="s">
        <v>501</v>
      </c>
      <c r="F398" s="1" t="s">
        <v>746</v>
      </c>
      <c r="G398" s="1" t="s">
        <v>131</v>
      </c>
      <c r="H398" s="1" t="s">
        <v>132</v>
      </c>
      <c r="I398" s="1" t="s">
        <v>44</v>
      </c>
      <c r="J398" s="1" t="s">
        <v>45</v>
      </c>
      <c r="K398" s="1">
        <v>12</v>
      </c>
      <c r="L398" s="1">
        <v>16</v>
      </c>
      <c r="M398" s="1" t="s">
        <v>43</v>
      </c>
      <c r="N398" s="1" t="s">
        <v>44</v>
      </c>
      <c r="O398" s="1" t="s">
        <v>132</v>
      </c>
      <c r="P398" s="1" t="s">
        <v>131</v>
      </c>
      <c r="Q398" s="1" t="s">
        <v>133</v>
      </c>
      <c r="R398" s="1">
        <v>0</v>
      </c>
      <c r="S398" s="1">
        <f t="shared" si="25"/>
        <v>0</v>
      </c>
      <c r="T398" s="1" t="s">
        <v>56</v>
      </c>
      <c r="U398" s="1" t="s">
        <v>174</v>
      </c>
      <c r="AA398" s="1">
        <v>1</v>
      </c>
      <c r="AB398" s="1">
        <v>1</v>
      </c>
      <c r="AC398" s="1">
        <v>0</v>
      </c>
      <c r="AD398" s="1">
        <v>0</v>
      </c>
      <c r="AE398" s="1">
        <v>1</v>
      </c>
      <c r="AF398" s="1">
        <v>0</v>
      </c>
      <c r="AG398" s="1">
        <v>1</v>
      </c>
      <c r="AH398" s="1">
        <v>1</v>
      </c>
      <c r="AI398" s="1">
        <f t="shared" si="23"/>
        <v>1</v>
      </c>
      <c r="AJ398" s="1">
        <v>0</v>
      </c>
      <c r="AK398" s="1">
        <f t="shared" si="24"/>
        <v>1</v>
      </c>
      <c r="AL398" s="1">
        <v>1</v>
      </c>
    </row>
    <row r="399" spans="1:38" x14ac:dyDescent="0.3">
      <c r="A399" s="1">
        <v>2014</v>
      </c>
      <c r="B399" s="1">
        <v>398</v>
      </c>
      <c r="C399" s="1">
        <v>2</v>
      </c>
      <c r="D399" s="1" t="s">
        <v>61</v>
      </c>
      <c r="E399" s="1" t="s">
        <v>501</v>
      </c>
      <c r="F399" s="1" t="s">
        <v>746</v>
      </c>
      <c r="G399" s="1" t="s">
        <v>131</v>
      </c>
      <c r="H399" s="1" t="s">
        <v>132</v>
      </c>
      <c r="I399" s="1" t="s">
        <v>44</v>
      </c>
      <c r="J399" s="1" t="s">
        <v>45</v>
      </c>
      <c r="K399" s="1">
        <v>13</v>
      </c>
      <c r="L399" s="1">
        <v>17</v>
      </c>
      <c r="M399" s="1" t="s">
        <v>103</v>
      </c>
      <c r="N399" s="1" t="s">
        <v>34</v>
      </c>
      <c r="O399" s="1" t="s">
        <v>103</v>
      </c>
      <c r="P399" s="1" t="s">
        <v>255</v>
      </c>
      <c r="Q399" s="1" t="s">
        <v>256</v>
      </c>
      <c r="R399" s="1">
        <v>142</v>
      </c>
      <c r="S399" s="1">
        <f t="shared" si="25"/>
        <v>0</v>
      </c>
      <c r="T399" s="1" t="s">
        <v>173</v>
      </c>
      <c r="U399" s="1" t="s">
        <v>174</v>
      </c>
      <c r="AA399" s="1">
        <v>1</v>
      </c>
      <c r="AB399" s="1">
        <v>1</v>
      </c>
      <c r="AC399" s="1">
        <v>0</v>
      </c>
      <c r="AD399" s="1">
        <v>0</v>
      </c>
      <c r="AE399" s="1">
        <v>1</v>
      </c>
      <c r="AF399" s="1">
        <v>0</v>
      </c>
      <c r="AG399" s="1">
        <v>1</v>
      </c>
      <c r="AH399" s="1">
        <v>1</v>
      </c>
      <c r="AI399" s="1">
        <f t="shared" si="23"/>
        <v>1</v>
      </c>
      <c r="AJ399" s="1">
        <v>0</v>
      </c>
      <c r="AK399" s="1">
        <f t="shared" si="24"/>
        <v>1</v>
      </c>
      <c r="AL399" s="1">
        <v>1</v>
      </c>
    </row>
    <row r="400" spans="1:38" x14ac:dyDescent="0.3">
      <c r="A400" s="1">
        <v>2014</v>
      </c>
      <c r="B400" s="1">
        <v>399</v>
      </c>
      <c r="C400" s="1">
        <v>1</v>
      </c>
      <c r="D400" s="1" t="s">
        <v>61</v>
      </c>
      <c r="E400" s="1" t="s">
        <v>556</v>
      </c>
      <c r="F400" s="1" t="s">
        <v>727</v>
      </c>
      <c r="G400" s="1" t="s">
        <v>32</v>
      </c>
      <c r="H400" s="1" t="s">
        <v>33</v>
      </c>
      <c r="I400" s="1" t="s">
        <v>34</v>
      </c>
      <c r="J400" s="1" t="s">
        <v>45</v>
      </c>
      <c r="K400" s="1">
        <v>14</v>
      </c>
      <c r="L400" s="1">
        <v>18</v>
      </c>
      <c r="M400" s="1" t="s">
        <v>83</v>
      </c>
      <c r="N400" s="1" t="s">
        <v>34</v>
      </c>
      <c r="O400" s="1" t="s">
        <v>83</v>
      </c>
      <c r="P400" s="1" t="s">
        <v>123</v>
      </c>
      <c r="Q400" s="1" t="s">
        <v>124</v>
      </c>
      <c r="R400" s="1">
        <v>3</v>
      </c>
      <c r="S400" s="1">
        <f t="shared" si="25"/>
        <v>0</v>
      </c>
      <c r="T400" s="1" t="s">
        <v>173</v>
      </c>
      <c r="U400" s="1" t="s">
        <v>174</v>
      </c>
      <c r="AA400" s="1">
        <v>1</v>
      </c>
      <c r="AB400" s="1">
        <v>1</v>
      </c>
      <c r="AC400" s="1">
        <v>0</v>
      </c>
      <c r="AD400" s="1">
        <v>0</v>
      </c>
      <c r="AE400" s="1">
        <v>1</v>
      </c>
      <c r="AF400" s="1">
        <v>0</v>
      </c>
      <c r="AG400" s="1">
        <v>1</v>
      </c>
      <c r="AH400" s="1">
        <v>1</v>
      </c>
      <c r="AI400" s="1">
        <f t="shared" si="23"/>
        <v>1</v>
      </c>
      <c r="AJ400" s="1">
        <v>0</v>
      </c>
      <c r="AK400" s="1">
        <f t="shared" si="24"/>
        <v>1</v>
      </c>
      <c r="AL400" s="1">
        <v>1</v>
      </c>
    </row>
    <row r="401" spans="1:38" x14ac:dyDescent="0.3">
      <c r="A401" s="1">
        <v>2014</v>
      </c>
      <c r="B401" s="1">
        <v>400</v>
      </c>
      <c r="C401" s="1">
        <v>1</v>
      </c>
      <c r="D401" s="1" t="s">
        <v>61</v>
      </c>
      <c r="E401" s="1" t="s">
        <v>319</v>
      </c>
      <c r="F401" s="1" t="s">
        <v>741</v>
      </c>
      <c r="G401" s="1" t="s">
        <v>137</v>
      </c>
      <c r="H401" s="1" t="s">
        <v>138</v>
      </c>
      <c r="I401" s="1" t="s">
        <v>44</v>
      </c>
      <c r="J401" s="1" t="s">
        <v>45</v>
      </c>
      <c r="K401" s="1">
        <v>4</v>
      </c>
      <c r="L401" s="1">
        <v>8</v>
      </c>
      <c r="M401" s="1" t="s">
        <v>251</v>
      </c>
      <c r="N401" s="1" t="s">
        <v>34</v>
      </c>
      <c r="O401" s="1" t="s">
        <v>138</v>
      </c>
      <c r="P401" s="1" t="s">
        <v>137</v>
      </c>
      <c r="Q401" s="1" t="s">
        <v>139</v>
      </c>
      <c r="R401" s="1">
        <v>16</v>
      </c>
      <c r="S401" s="1">
        <f t="shared" si="25"/>
        <v>0</v>
      </c>
      <c r="T401" s="1" t="s">
        <v>56</v>
      </c>
      <c r="U401" s="1" t="s">
        <v>174</v>
      </c>
      <c r="AA401" s="1">
        <v>1</v>
      </c>
      <c r="AB401" s="1">
        <v>1</v>
      </c>
      <c r="AC401" s="1">
        <v>0</v>
      </c>
      <c r="AD401" s="1">
        <v>0</v>
      </c>
      <c r="AE401" s="1">
        <v>1</v>
      </c>
      <c r="AF401" s="1">
        <v>0</v>
      </c>
      <c r="AG401" s="1">
        <v>1</v>
      </c>
      <c r="AH401" s="1">
        <v>1</v>
      </c>
      <c r="AI401" s="1">
        <f t="shared" si="23"/>
        <v>1</v>
      </c>
      <c r="AJ401" s="1">
        <v>0</v>
      </c>
      <c r="AK401" s="1">
        <f t="shared" si="24"/>
        <v>1</v>
      </c>
      <c r="AL401" s="1">
        <v>1</v>
      </c>
    </row>
    <row r="402" spans="1:38" x14ac:dyDescent="0.3">
      <c r="A402" s="1">
        <v>2014</v>
      </c>
      <c r="B402" s="1">
        <v>401</v>
      </c>
      <c r="C402" s="1">
        <v>1</v>
      </c>
      <c r="D402" s="1" t="s">
        <v>61</v>
      </c>
      <c r="E402" s="1" t="s">
        <v>502</v>
      </c>
      <c r="F402" s="1" t="s">
        <v>729</v>
      </c>
      <c r="G402" s="1" t="s">
        <v>161</v>
      </c>
      <c r="H402" s="1" t="s">
        <v>162</v>
      </c>
      <c r="I402" s="1" t="s">
        <v>34</v>
      </c>
      <c r="J402" s="1" t="s">
        <v>45</v>
      </c>
      <c r="K402" s="1">
        <v>12</v>
      </c>
      <c r="L402" s="1">
        <v>16</v>
      </c>
      <c r="M402" s="1" t="s">
        <v>83</v>
      </c>
      <c r="N402" s="1" t="s">
        <v>34</v>
      </c>
      <c r="O402" s="1" t="s">
        <v>162</v>
      </c>
      <c r="P402" s="1" t="s">
        <v>161</v>
      </c>
      <c r="Q402" s="1" t="s">
        <v>163</v>
      </c>
      <c r="R402" s="1">
        <v>1582</v>
      </c>
      <c r="S402" s="1">
        <f t="shared" si="25"/>
        <v>1</v>
      </c>
      <c r="T402" s="1" t="s">
        <v>56</v>
      </c>
      <c r="U402" s="1" t="s">
        <v>174</v>
      </c>
      <c r="AA402" s="1">
        <v>1</v>
      </c>
      <c r="AB402" s="1">
        <v>1</v>
      </c>
      <c r="AC402" s="1">
        <v>0</v>
      </c>
      <c r="AD402" s="1">
        <v>0</v>
      </c>
      <c r="AE402" s="1">
        <v>1</v>
      </c>
      <c r="AF402" s="1">
        <v>0</v>
      </c>
      <c r="AG402" s="1">
        <v>1</v>
      </c>
      <c r="AH402" s="1">
        <v>1</v>
      </c>
      <c r="AI402" s="1">
        <f t="shared" si="23"/>
        <v>1</v>
      </c>
      <c r="AJ402" s="1">
        <v>0</v>
      </c>
      <c r="AK402" s="1">
        <f t="shared" si="24"/>
        <v>1</v>
      </c>
      <c r="AL402" s="1">
        <v>1</v>
      </c>
    </row>
    <row r="403" spans="1:38" x14ac:dyDescent="0.3">
      <c r="A403" s="1">
        <v>2014</v>
      </c>
      <c r="B403" s="1">
        <v>402</v>
      </c>
      <c r="C403" s="1">
        <v>1</v>
      </c>
      <c r="D403" s="1" t="s">
        <v>61</v>
      </c>
      <c r="E403" s="1" t="s">
        <v>126</v>
      </c>
      <c r="F403" s="1" t="s">
        <v>770</v>
      </c>
      <c r="G403" s="1" t="s">
        <v>127</v>
      </c>
      <c r="H403" s="1" t="s">
        <v>128</v>
      </c>
      <c r="I403" s="1" t="s">
        <v>44</v>
      </c>
      <c r="J403" s="1" t="s">
        <v>91</v>
      </c>
      <c r="K403" s="1">
        <v>0</v>
      </c>
      <c r="L403" s="1">
        <v>0</v>
      </c>
      <c r="M403" s="1" t="s">
        <v>117</v>
      </c>
      <c r="O403" s="1" t="s">
        <v>128</v>
      </c>
      <c r="P403" s="1" t="s">
        <v>127</v>
      </c>
      <c r="Q403" s="1" t="s">
        <v>129</v>
      </c>
      <c r="R403" s="1">
        <v>177</v>
      </c>
      <c r="S403" s="1">
        <f t="shared" si="25"/>
        <v>0</v>
      </c>
      <c r="T403" s="1" t="s">
        <v>56</v>
      </c>
      <c r="U403" s="1" t="s">
        <v>119</v>
      </c>
      <c r="AA403" s="1">
        <v>1</v>
      </c>
      <c r="AB403" s="1">
        <v>0</v>
      </c>
      <c r="AC403" s="1">
        <v>1</v>
      </c>
      <c r="AD403" s="1">
        <v>0</v>
      </c>
      <c r="AE403" s="1">
        <v>0</v>
      </c>
      <c r="AF403" s="1">
        <v>0</v>
      </c>
      <c r="AG403" s="1">
        <v>0</v>
      </c>
      <c r="AH403" s="1">
        <v>0</v>
      </c>
      <c r="AI403" s="1">
        <f t="shared" si="23"/>
        <v>0</v>
      </c>
      <c r="AJ403" s="1">
        <v>1</v>
      </c>
      <c r="AK403" s="1">
        <f t="shared" si="24"/>
        <v>1</v>
      </c>
      <c r="AL403" s="1">
        <v>1</v>
      </c>
    </row>
    <row r="404" spans="1:38" x14ac:dyDescent="0.3">
      <c r="A404" s="1">
        <v>2014</v>
      </c>
      <c r="B404" s="1">
        <v>403</v>
      </c>
      <c r="C404" s="1">
        <v>1</v>
      </c>
      <c r="D404" s="1" t="s">
        <v>61</v>
      </c>
      <c r="E404" s="1" t="s">
        <v>274</v>
      </c>
      <c r="F404" s="1" t="s">
        <v>775</v>
      </c>
      <c r="G404" s="1" t="s">
        <v>183</v>
      </c>
      <c r="H404" s="1" t="s">
        <v>184</v>
      </c>
      <c r="I404" s="1" t="s">
        <v>44</v>
      </c>
      <c r="J404" s="1" t="s">
        <v>35</v>
      </c>
      <c r="K404" s="1">
        <v>1</v>
      </c>
      <c r="L404" s="1">
        <v>22</v>
      </c>
      <c r="M404" s="1" t="s">
        <v>116</v>
      </c>
      <c r="N404" s="1" t="s">
        <v>34</v>
      </c>
      <c r="O404" s="1" t="s">
        <v>184</v>
      </c>
      <c r="P404" s="1" t="s">
        <v>185</v>
      </c>
      <c r="Q404" s="1" t="s">
        <v>186</v>
      </c>
      <c r="R404" s="1">
        <v>174</v>
      </c>
      <c r="S404" s="1">
        <f t="shared" si="25"/>
        <v>0</v>
      </c>
      <c r="T404" s="1" t="s">
        <v>56</v>
      </c>
      <c r="U404" s="1" t="s">
        <v>174</v>
      </c>
      <c r="AA404" s="1">
        <v>1</v>
      </c>
      <c r="AB404" s="1">
        <v>1</v>
      </c>
      <c r="AC404" s="1">
        <v>0</v>
      </c>
      <c r="AD404" s="1">
        <v>0</v>
      </c>
      <c r="AE404" s="1">
        <v>0</v>
      </c>
      <c r="AF404" s="1">
        <v>1</v>
      </c>
      <c r="AG404" s="1">
        <v>1</v>
      </c>
      <c r="AH404" s="1">
        <v>0</v>
      </c>
      <c r="AI404" s="1">
        <f t="shared" si="23"/>
        <v>1</v>
      </c>
      <c r="AJ404" s="1">
        <v>0</v>
      </c>
      <c r="AK404" s="1">
        <f t="shared" si="24"/>
        <v>1</v>
      </c>
      <c r="AL404" s="1">
        <v>1</v>
      </c>
    </row>
    <row r="405" spans="1:38" x14ac:dyDescent="0.3">
      <c r="A405" s="1">
        <v>2014</v>
      </c>
      <c r="B405" s="1">
        <v>404</v>
      </c>
      <c r="C405" s="1">
        <v>1</v>
      </c>
      <c r="D405" s="1" t="s">
        <v>61</v>
      </c>
      <c r="E405" s="1" t="s">
        <v>274</v>
      </c>
      <c r="F405" s="1" t="s">
        <v>971</v>
      </c>
      <c r="G405" s="1" t="s">
        <v>183</v>
      </c>
      <c r="H405" s="1" t="s">
        <v>184</v>
      </c>
      <c r="I405" s="1" t="s">
        <v>44</v>
      </c>
      <c r="J405" s="1" t="s">
        <v>45</v>
      </c>
      <c r="K405" s="1">
        <v>3</v>
      </c>
      <c r="L405" s="1">
        <v>7</v>
      </c>
      <c r="M405" s="1" t="s">
        <v>103</v>
      </c>
      <c r="N405" s="1" t="s">
        <v>34</v>
      </c>
      <c r="O405" s="1" t="s">
        <v>103</v>
      </c>
      <c r="P405" s="1" t="s">
        <v>255</v>
      </c>
      <c r="Q405" s="1" t="s">
        <v>256</v>
      </c>
      <c r="R405" s="1">
        <v>142</v>
      </c>
      <c r="S405" s="1">
        <f t="shared" si="25"/>
        <v>0</v>
      </c>
      <c r="T405" s="1" t="s">
        <v>173</v>
      </c>
      <c r="U405" s="1" t="s">
        <v>174</v>
      </c>
      <c r="AA405" s="1">
        <v>1</v>
      </c>
      <c r="AB405" s="1">
        <v>1</v>
      </c>
      <c r="AC405" s="1">
        <v>0</v>
      </c>
      <c r="AD405" s="1">
        <v>0</v>
      </c>
      <c r="AE405" s="1">
        <v>1</v>
      </c>
      <c r="AF405" s="1">
        <v>0</v>
      </c>
      <c r="AG405" s="1">
        <v>1</v>
      </c>
      <c r="AH405" s="1">
        <v>1</v>
      </c>
      <c r="AI405" s="1">
        <f t="shared" si="23"/>
        <v>1</v>
      </c>
      <c r="AJ405" s="1">
        <v>0</v>
      </c>
      <c r="AK405" s="1">
        <f t="shared" si="24"/>
        <v>1</v>
      </c>
      <c r="AL405" s="1">
        <v>1</v>
      </c>
    </row>
    <row r="406" spans="1:38" x14ac:dyDescent="0.3">
      <c r="A406" s="1">
        <v>2014</v>
      </c>
      <c r="B406" s="1">
        <v>405</v>
      </c>
      <c r="C406" s="1">
        <v>1</v>
      </c>
      <c r="D406" s="1" t="s">
        <v>61</v>
      </c>
      <c r="E406" s="1" t="s">
        <v>505</v>
      </c>
      <c r="F406" s="1" t="s">
        <v>869</v>
      </c>
      <c r="G406" s="1" t="s">
        <v>86</v>
      </c>
      <c r="H406" s="1" t="s">
        <v>87</v>
      </c>
      <c r="I406" s="1" t="s">
        <v>44</v>
      </c>
      <c r="J406" s="1" t="s">
        <v>45</v>
      </c>
      <c r="K406" s="1">
        <v>12</v>
      </c>
      <c r="L406" s="1">
        <v>16</v>
      </c>
      <c r="M406" s="1" t="s">
        <v>155</v>
      </c>
      <c r="N406" s="1" t="s">
        <v>34</v>
      </c>
      <c r="O406" s="1" t="s">
        <v>155</v>
      </c>
      <c r="P406" s="1" t="s">
        <v>154</v>
      </c>
      <c r="Q406" s="1" t="s">
        <v>156</v>
      </c>
      <c r="R406" s="1">
        <v>3</v>
      </c>
      <c r="S406" s="1">
        <f t="shared" si="25"/>
        <v>0</v>
      </c>
      <c r="T406" s="1" t="s">
        <v>173</v>
      </c>
      <c r="U406" s="1" t="s">
        <v>174</v>
      </c>
      <c r="V406" s="1" t="s">
        <v>506</v>
      </c>
      <c r="AA406" s="1">
        <v>1</v>
      </c>
      <c r="AB406" s="1">
        <v>1</v>
      </c>
      <c r="AC406" s="1">
        <v>0</v>
      </c>
      <c r="AD406" s="1">
        <v>0</v>
      </c>
      <c r="AE406" s="1">
        <v>1</v>
      </c>
      <c r="AF406" s="1">
        <v>0</v>
      </c>
      <c r="AG406" s="1">
        <v>1</v>
      </c>
      <c r="AH406" s="1">
        <v>1</v>
      </c>
      <c r="AI406" s="1">
        <f t="shared" si="23"/>
        <v>1</v>
      </c>
      <c r="AJ406" s="1">
        <v>0</v>
      </c>
      <c r="AK406" s="1">
        <f t="shared" si="24"/>
        <v>1</v>
      </c>
      <c r="AL406" s="1">
        <v>1</v>
      </c>
    </row>
    <row r="407" spans="1:38" x14ac:dyDescent="0.3">
      <c r="A407" s="1">
        <v>2014</v>
      </c>
      <c r="B407" s="1">
        <v>406</v>
      </c>
      <c r="C407" s="1">
        <v>1</v>
      </c>
      <c r="D407" s="1" t="s">
        <v>61</v>
      </c>
      <c r="E407" s="1" t="s">
        <v>377</v>
      </c>
      <c r="F407" s="1" t="s">
        <v>870</v>
      </c>
      <c r="G407" s="1" t="s">
        <v>102</v>
      </c>
      <c r="H407" s="1" t="s">
        <v>103</v>
      </c>
      <c r="I407" s="1" t="s">
        <v>34</v>
      </c>
      <c r="J407" s="1" t="s">
        <v>45</v>
      </c>
      <c r="K407" s="1">
        <v>7</v>
      </c>
      <c r="L407" s="1">
        <v>11</v>
      </c>
      <c r="M407" s="1" t="s">
        <v>64</v>
      </c>
      <c r="N407" s="1" t="s">
        <v>34</v>
      </c>
      <c r="O407" s="1" t="s">
        <v>103</v>
      </c>
      <c r="P407" s="1" t="s">
        <v>255</v>
      </c>
      <c r="Q407" s="1" t="s">
        <v>256</v>
      </c>
      <c r="R407" s="1">
        <v>142</v>
      </c>
      <c r="S407" s="1">
        <f t="shared" si="25"/>
        <v>0</v>
      </c>
      <c r="T407" s="1" t="s">
        <v>56</v>
      </c>
      <c r="U407" s="1" t="s">
        <v>174</v>
      </c>
      <c r="V407" s="1" t="s">
        <v>378</v>
      </c>
      <c r="AA407" s="1">
        <v>1</v>
      </c>
      <c r="AB407" s="1">
        <v>1</v>
      </c>
      <c r="AC407" s="1">
        <v>0</v>
      </c>
      <c r="AD407" s="1">
        <v>0</v>
      </c>
      <c r="AE407" s="1">
        <v>1</v>
      </c>
      <c r="AF407" s="1">
        <v>0</v>
      </c>
      <c r="AG407" s="1">
        <v>1</v>
      </c>
      <c r="AH407" s="1">
        <v>1</v>
      </c>
      <c r="AI407" s="1">
        <f t="shared" si="23"/>
        <v>1</v>
      </c>
      <c r="AJ407" s="1">
        <v>0</v>
      </c>
      <c r="AK407" s="1">
        <f t="shared" si="24"/>
        <v>1</v>
      </c>
      <c r="AL407" s="1">
        <v>1</v>
      </c>
    </row>
    <row r="408" spans="1:38" x14ac:dyDescent="0.3">
      <c r="A408" s="1">
        <v>2014</v>
      </c>
      <c r="B408" s="1">
        <v>407</v>
      </c>
      <c r="C408" s="1">
        <v>1</v>
      </c>
      <c r="D408" s="1" t="s">
        <v>61</v>
      </c>
      <c r="E408" s="1" t="s">
        <v>189</v>
      </c>
      <c r="F408" s="1" t="s">
        <v>762</v>
      </c>
      <c r="G408" s="1" t="s">
        <v>183</v>
      </c>
      <c r="H408" s="1" t="s">
        <v>184</v>
      </c>
      <c r="I408" s="1" t="s">
        <v>44</v>
      </c>
      <c r="J408" s="1" t="s">
        <v>35</v>
      </c>
      <c r="K408" s="1">
        <v>1</v>
      </c>
      <c r="L408" s="1">
        <v>22</v>
      </c>
      <c r="M408" s="1" t="s">
        <v>116</v>
      </c>
      <c r="N408" s="1" t="s">
        <v>34</v>
      </c>
      <c r="O408" s="1" t="s">
        <v>184</v>
      </c>
      <c r="P408" s="1" t="s">
        <v>185</v>
      </c>
      <c r="Q408" s="1" t="s">
        <v>186</v>
      </c>
      <c r="R408" s="1">
        <v>174</v>
      </c>
      <c r="S408" s="1">
        <f t="shared" si="25"/>
        <v>0</v>
      </c>
      <c r="T408" s="1" t="s">
        <v>56</v>
      </c>
      <c r="U408" s="1" t="s">
        <v>174</v>
      </c>
      <c r="AA408" s="1">
        <v>1</v>
      </c>
      <c r="AB408" s="1">
        <v>1</v>
      </c>
      <c r="AC408" s="1">
        <v>0</v>
      </c>
      <c r="AD408" s="1">
        <v>0</v>
      </c>
      <c r="AE408" s="1">
        <v>0</v>
      </c>
      <c r="AF408" s="1">
        <v>1</v>
      </c>
      <c r="AG408" s="1">
        <v>1</v>
      </c>
      <c r="AH408" s="1">
        <v>0</v>
      </c>
      <c r="AI408" s="1">
        <f t="shared" si="23"/>
        <v>1</v>
      </c>
      <c r="AJ408" s="1">
        <v>0</v>
      </c>
      <c r="AK408" s="1">
        <f t="shared" si="24"/>
        <v>1</v>
      </c>
      <c r="AL408" s="1">
        <v>1</v>
      </c>
    </row>
    <row r="409" spans="1:38" x14ac:dyDescent="0.3">
      <c r="A409" s="1">
        <v>2014</v>
      </c>
      <c r="B409" s="1">
        <v>408</v>
      </c>
      <c r="C409" s="1">
        <v>1</v>
      </c>
      <c r="D409" s="1" t="s">
        <v>61</v>
      </c>
      <c r="E409" s="1" t="s">
        <v>538</v>
      </c>
      <c r="F409" s="1" t="s">
        <v>871</v>
      </c>
      <c r="G409" s="1" t="s">
        <v>204</v>
      </c>
      <c r="H409" s="1" t="s">
        <v>193</v>
      </c>
      <c r="I409" s="1" t="s">
        <v>44</v>
      </c>
      <c r="J409" s="1" t="s">
        <v>45</v>
      </c>
      <c r="K409" s="1">
        <v>13</v>
      </c>
      <c r="L409" s="1">
        <v>17</v>
      </c>
      <c r="M409" s="1" t="s">
        <v>54</v>
      </c>
      <c r="N409" s="1" t="s">
        <v>34</v>
      </c>
      <c r="O409" s="1" t="s">
        <v>54</v>
      </c>
      <c r="P409" s="1" t="s">
        <v>53</v>
      </c>
      <c r="Q409" s="1" t="s">
        <v>55</v>
      </c>
      <c r="R409" s="1">
        <v>216</v>
      </c>
      <c r="S409" s="1">
        <f t="shared" si="25"/>
        <v>1</v>
      </c>
      <c r="T409" s="1" t="s">
        <v>173</v>
      </c>
      <c r="U409" s="1" t="s">
        <v>174</v>
      </c>
      <c r="AA409" s="1">
        <v>1</v>
      </c>
      <c r="AB409" s="1">
        <v>1</v>
      </c>
      <c r="AC409" s="1">
        <v>0</v>
      </c>
      <c r="AD409" s="1">
        <v>0</v>
      </c>
      <c r="AE409" s="1">
        <v>1</v>
      </c>
      <c r="AF409" s="1">
        <v>0</v>
      </c>
      <c r="AG409" s="1">
        <v>1</v>
      </c>
      <c r="AH409" s="1">
        <v>1</v>
      </c>
      <c r="AI409" s="1">
        <f t="shared" si="23"/>
        <v>1</v>
      </c>
      <c r="AJ409" s="1">
        <v>0</v>
      </c>
      <c r="AK409" s="1">
        <f t="shared" si="24"/>
        <v>1</v>
      </c>
      <c r="AL409" s="1">
        <v>1</v>
      </c>
    </row>
    <row r="410" spans="1:38" x14ac:dyDescent="0.3">
      <c r="A410" s="1">
        <v>2014</v>
      </c>
      <c r="B410" s="1">
        <v>409</v>
      </c>
      <c r="C410" s="1">
        <v>1</v>
      </c>
      <c r="D410" s="1" t="s">
        <v>61</v>
      </c>
      <c r="E410" s="1" t="s">
        <v>574</v>
      </c>
      <c r="F410" s="1" t="s">
        <v>715</v>
      </c>
      <c r="G410" s="1" t="s">
        <v>94</v>
      </c>
      <c r="H410" s="1" t="s">
        <v>95</v>
      </c>
      <c r="I410" s="1" t="s">
        <v>44</v>
      </c>
      <c r="J410" s="1" t="s">
        <v>45</v>
      </c>
      <c r="K410" s="1">
        <v>15</v>
      </c>
      <c r="L410" s="1">
        <v>19</v>
      </c>
      <c r="M410" s="1" t="s">
        <v>54</v>
      </c>
      <c r="N410" s="1" t="s">
        <v>34</v>
      </c>
      <c r="O410" s="1" t="s">
        <v>54</v>
      </c>
      <c r="P410" s="1" t="s">
        <v>53</v>
      </c>
      <c r="Q410" s="1" t="s">
        <v>55</v>
      </c>
      <c r="R410" s="1">
        <v>216</v>
      </c>
      <c r="S410" s="1">
        <f t="shared" si="25"/>
        <v>1</v>
      </c>
      <c r="T410" s="1" t="s">
        <v>173</v>
      </c>
      <c r="U410" s="1" t="s">
        <v>174</v>
      </c>
      <c r="AA410" s="1">
        <v>1</v>
      </c>
      <c r="AB410" s="1">
        <v>1</v>
      </c>
      <c r="AC410" s="1">
        <v>0</v>
      </c>
      <c r="AD410" s="1">
        <v>0</v>
      </c>
      <c r="AE410" s="1">
        <v>1</v>
      </c>
      <c r="AF410" s="1">
        <v>0</v>
      </c>
      <c r="AG410" s="1">
        <v>1</v>
      </c>
      <c r="AH410" s="1">
        <v>1</v>
      </c>
      <c r="AI410" s="1">
        <f t="shared" si="23"/>
        <v>1</v>
      </c>
      <c r="AJ410" s="1">
        <v>0</v>
      </c>
      <c r="AK410" s="1">
        <f t="shared" si="24"/>
        <v>1</v>
      </c>
      <c r="AL410" s="1">
        <v>1</v>
      </c>
    </row>
    <row r="411" spans="1:38" x14ac:dyDescent="0.3">
      <c r="A411" s="1">
        <v>2014</v>
      </c>
      <c r="B411" s="1">
        <v>410</v>
      </c>
      <c r="C411" s="1">
        <v>1</v>
      </c>
      <c r="D411" s="1" t="s">
        <v>61</v>
      </c>
      <c r="E411" s="1" t="s">
        <v>430</v>
      </c>
      <c r="F411" s="1" t="s">
        <v>785</v>
      </c>
      <c r="G411" s="1" t="s">
        <v>131</v>
      </c>
      <c r="H411" s="1" t="s">
        <v>132</v>
      </c>
      <c r="I411" s="1" t="s">
        <v>44</v>
      </c>
      <c r="J411" s="1" t="s">
        <v>45</v>
      </c>
      <c r="K411" s="1">
        <v>12</v>
      </c>
      <c r="L411" s="1">
        <v>16</v>
      </c>
      <c r="M411" s="1" t="s">
        <v>43</v>
      </c>
      <c r="N411" s="1" t="s">
        <v>44</v>
      </c>
      <c r="O411" s="1" t="s">
        <v>132</v>
      </c>
      <c r="P411" s="1" t="s">
        <v>131</v>
      </c>
      <c r="Q411" s="1" t="s">
        <v>133</v>
      </c>
      <c r="R411" s="1">
        <v>0</v>
      </c>
      <c r="S411" s="1">
        <f t="shared" si="25"/>
        <v>0</v>
      </c>
      <c r="T411" s="1" t="s">
        <v>56</v>
      </c>
      <c r="U411" s="1" t="s">
        <v>174</v>
      </c>
      <c r="AA411" s="1">
        <v>1</v>
      </c>
      <c r="AB411" s="1">
        <v>1</v>
      </c>
      <c r="AC411" s="1">
        <v>0</v>
      </c>
      <c r="AD411" s="1">
        <v>0</v>
      </c>
      <c r="AE411" s="1">
        <v>1</v>
      </c>
      <c r="AF411" s="1">
        <v>0</v>
      </c>
      <c r="AG411" s="1">
        <v>1</v>
      </c>
      <c r="AH411" s="1">
        <v>1</v>
      </c>
      <c r="AI411" s="1">
        <f t="shared" si="23"/>
        <v>1</v>
      </c>
      <c r="AJ411" s="1">
        <v>0</v>
      </c>
      <c r="AK411" s="1">
        <f t="shared" si="24"/>
        <v>1</v>
      </c>
      <c r="AL411" s="1">
        <v>1</v>
      </c>
    </row>
    <row r="412" spans="1:38" x14ac:dyDescent="0.3">
      <c r="A412" s="1">
        <v>2014</v>
      </c>
      <c r="B412" s="1">
        <v>411</v>
      </c>
      <c r="C412" s="1">
        <v>1</v>
      </c>
      <c r="D412" s="1" t="s">
        <v>61</v>
      </c>
      <c r="E412" s="1" t="s">
        <v>235</v>
      </c>
      <c r="F412" s="1" t="s">
        <v>689</v>
      </c>
      <c r="G412" s="1" t="s">
        <v>71</v>
      </c>
      <c r="H412" s="1" t="s">
        <v>72</v>
      </c>
      <c r="I412" s="1" t="s">
        <v>34</v>
      </c>
      <c r="J412" s="1" t="s">
        <v>45</v>
      </c>
      <c r="K412" s="1">
        <v>5</v>
      </c>
      <c r="L412" s="1">
        <v>9</v>
      </c>
      <c r="M412" s="1" t="s">
        <v>220</v>
      </c>
      <c r="N412" s="1" t="s">
        <v>34</v>
      </c>
      <c r="O412" s="1" t="s">
        <v>72</v>
      </c>
      <c r="P412" s="1" t="s">
        <v>73</v>
      </c>
      <c r="Q412" s="1" t="s">
        <v>74</v>
      </c>
      <c r="R412" s="1">
        <v>221</v>
      </c>
      <c r="S412" s="1">
        <f t="shared" si="25"/>
        <v>1</v>
      </c>
      <c r="T412" s="1" t="s">
        <v>56</v>
      </c>
      <c r="U412" s="1" t="s">
        <v>174</v>
      </c>
      <c r="AA412" s="1">
        <v>1</v>
      </c>
      <c r="AB412" s="1">
        <v>1</v>
      </c>
      <c r="AC412" s="1">
        <v>0</v>
      </c>
      <c r="AD412" s="1">
        <v>0</v>
      </c>
      <c r="AE412" s="1">
        <v>1</v>
      </c>
      <c r="AF412" s="1">
        <v>0</v>
      </c>
      <c r="AG412" s="1">
        <v>1</v>
      </c>
      <c r="AH412" s="1">
        <v>1</v>
      </c>
      <c r="AI412" s="1">
        <f t="shared" si="23"/>
        <v>1</v>
      </c>
      <c r="AJ412" s="1">
        <v>0</v>
      </c>
      <c r="AK412" s="1">
        <f t="shared" si="24"/>
        <v>1</v>
      </c>
      <c r="AL412" s="1">
        <v>1</v>
      </c>
    </row>
    <row r="413" spans="1:38" x14ac:dyDescent="0.3">
      <c r="A413" s="1">
        <v>2014</v>
      </c>
      <c r="B413" s="1">
        <v>412</v>
      </c>
      <c r="C413" s="1">
        <v>1</v>
      </c>
      <c r="D413" s="1" t="s">
        <v>61</v>
      </c>
      <c r="E413" s="1" t="s">
        <v>508</v>
      </c>
      <c r="F413" s="1" t="s">
        <v>872</v>
      </c>
      <c r="G413" s="1" t="s">
        <v>115</v>
      </c>
      <c r="H413" s="1" t="s">
        <v>116</v>
      </c>
      <c r="I413" s="1" t="s">
        <v>34</v>
      </c>
      <c r="J413" s="1" t="s">
        <v>45</v>
      </c>
      <c r="K413" s="1">
        <v>12</v>
      </c>
      <c r="L413" s="1">
        <v>16</v>
      </c>
      <c r="M413" s="1" t="s">
        <v>82</v>
      </c>
      <c r="N413" s="1" t="s">
        <v>44</v>
      </c>
      <c r="O413" s="1" t="s">
        <v>82</v>
      </c>
      <c r="P413" s="1" t="s">
        <v>84</v>
      </c>
      <c r="Q413" s="1" t="s">
        <v>85</v>
      </c>
      <c r="R413" s="1">
        <v>78</v>
      </c>
      <c r="S413" s="1">
        <f t="shared" si="25"/>
        <v>0</v>
      </c>
      <c r="T413" s="1" t="s">
        <v>173</v>
      </c>
      <c r="U413" s="1" t="s">
        <v>174</v>
      </c>
      <c r="AA413" s="1">
        <v>1</v>
      </c>
      <c r="AB413" s="1">
        <v>1</v>
      </c>
      <c r="AC413" s="1">
        <v>0</v>
      </c>
      <c r="AD413" s="1">
        <v>0</v>
      </c>
      <c r="AE413" s="1">
        <v>1</v>
      </c>
      <c r="AF413" s="1">
        <v>0</v>
      </c>
      <c r="AG413" s="1">
        <v>1</v>
      </c>
      <c r="AH413" s="1">
        <v>1</v>
      </c>
      <c r="AI413" s="1">
        <f t="shared" si="23"/>
        <v>1</v>
      </c>
      <c r="AJ413" s="1">
        <v>0</v>
      </c>
      <c r="AK413" s="1">
        <f t="shared" si="24"/>
        <v>1</v>
      </c>
      <c r="AL413" s="1">
        <v>1</v>
      </c>
    </row>
    <row r="414" spans="1:38" x14ac:dyDescent="0.3">
      <c r="A414" s="1">
        <v>2014</v>
      </c>
      <c r="B414" s="1">
        <v>413</v>
      </c>
      <c r="C414" s="1">
        <v>1</v>
      </c>
      <c r="D414" s="1" t="s">
        <v>61</v>
      </c>
      <c r="E414" s="1" t="s">
        <v>324</v>
      </c>
      <c r="F414" s="1" t="s">
        <v>873</v>
      </c>
      <c r="G414" s="1" t="s">
        <v>204</v>
      </c>
      <c r="H414" s="1" t="s">
        <v>193</v>
      </c>
      <c r="I414" s="1" t="s">
        <v>44</v>
      </c>
      <c r="J414" s="1" t="s">
        <v>45</v>
      </c>
      <c r="K414" s="1">
        <v>4</v>
      </c>
      <c r="L414" s="1">
        <v>8</v>
      </c>
      <c r="M414" s="1" t="s">
        <v>216</v>
      </c>
      <c r="N414" s="1" t="s">
        <v>44</v>
      </c>
      <c r="O414" s="1" t="s">
        <v>193</v>
      </c>
      <c r="P414" s="1" t="s">
        <v>205</v>
      </c>
      <c r="Q414" s="1" t="s">
        <v>206</v>
      </c>
      <c r="R414" s="1">
        <v>60</v>
      </c>
      <c r="S414" s="1">
        <f t="shared" si="25"/>
        <v>0</v>
      </c>
      <c r="T414" s="1" t="s">
        <v>56</v>
      </c>
      <c r="U414" s="1" t="s">
        <v>174</v>
      </c>
      <c r="AA414" s="1">
        <v>1</v>
      </c>
      <c r="AB414" s="1">
        <v>1</v>
      </c>
      <c r="AC414" s="1">
        <v>0</v>
      </c>
      <c r="AD414" s="1">
        <v>0</v>
      </c>
      <c r="AE414" s="1">
        <v>1</v>
      </c>
      <c r="AF414" s="1">
        <v>0</v>
      </c>
      <c r="AG414" s="1">
        <v>1</v>
      </c>
      <c r="AH414" s="1">
        <v>1</v>
      </c>
      <c r="AI414" s="1">
        <f t="shared" si="23"/>
        <v>1</v>
      </c>
      <c r="AJ414" s="1">
        <v>0</v>
      </c>
      <c r="AK414" s="1">
        <f t="shared" si="24"/>
        <v>1</v>
      </c>
      <c r="AL414" s="1">
        <v>1</v>
      </c>
    </row>
    <row r="415" spans="1:38" x14ac:dyDescent="0.3">
      <c r="A415" s="1">
        <v>2014</v>
      </c>
      <c r="B415" s="1">
        <v>414</v>
      </c>
      <c r="C415" s="1">
        <v>1</v>
      </c>
      <c r="D415" s="1" t="s">
        <v>61</v>
      </c>
      <c r="E415" s="1" t="s">
        <v>612</v>
      </c>
      <c r="F415" s="1" t="s">
        <v>874</v>
      </c>
      <c r="G415" s="1" t="s">
        <v>47</v>
      </c>
      <c r="H415" s="1" t="s">
        <v>48</v>
      </c>
      <c r="I415" s="1" t="s">
        <v>34</v>
      </c>
      <c r="J415" s="1" t="s">
        <v>45</v>
      </c>
      <c r="K415" s="1">
        <v>17</v>
      </c>
      <c r="L415" s="1">
        <v>21</v>
      </c>
      <c r="M415" s="1" t="s">
        <v>172</v>
      </c>
      <c r="N415" s="1" t="s">
        <v>44</v>
      </c>
      <c r="O415" s="1" t="s">
        <v>172</v>
      </c>
      <c r="P415" s="1" t="s">
        <v>171</v>
      </c>
      <c r="Q415" s="1" t="s">
        <v>199</v>
      </c>
      <c r="R415" s="1">
        <v>221</v>
      </c>
      <c r="S415" s="1">
        <f t="shared" si="25"/>
        <v>1</v>
      </c>
      <c r="T415" s="1" t="s">
        <v>173</v>
      </c>
      <c r="U415" s="1" t="s">
        <v>174</v>
      </c>
      <c r="AA415" s="1">
        <v>1</v>
      </c>
      <c r="AB415" s="1">
        <v>1</v>
      </c>
      <c r="AC415" s="1">
        <v>0</v>
      </c>
      <c r="AD415" s="1">
        <v>0</v>
      </c>
      <c r="AE415" s="1">
        <v>1</v>
      </c>
      <c r="AF415" s="1">
        <v>0</v>
      </c>
      <c r="AG415" s="1">
        <v>1</v>
      </c>
      <c r="AH415" s="1">
        <v>1</v>
      </c>
      <c r="AI415" s="1">
        <f t="shared" si="23"/>
        <v>1</v>
      </c>
      <c r="AJ415" s="1">
        <v>0</v>
      </c>
      <c r="AK415" s="1">
        <f t="shared" si="24"/>
        <v>1</v>
      </c>
      <c r="AL415" s="1">
        <v>1</v>
      </c>
    </row>
    <row r="416" spans="1:38" x14ac:dyDescent="0.3">
      <c r="A416" s="1">
        <v>2014</v>
      </c>
      <c r="B416" s="1">
        <v>415</v>
      </c>
      <c r="C416" s="1">
        <v>1</v>
      </c>
      <c r="D416" s="1" t="s">
        <v>61</v>
      </c>
      <c r="E416" s="1" t="s">
        <v>409</v>
      </c>
      <c r="F416" s="1" t="s">
        <v>224</v>
      </c>
      <c r="G416" s="1" t="s">
        <v>67</v>
      </c>
      <c r="H416" s="1" t="s">
        <v>68</v>
      </c>
      <c r="I416" s="1" t="s">
        <v>34</v>
      </c>
      <c r="J416" s="1" t="s">
        <v>45</v>
      </c>
      <c r="K416" s="1">
        <v>8</v>
      </c>
      <c r="L416" s="1">
        <v>12</v>
      </c>
      <c r="M416" s="1" t="s">
        <v>155</v>
      </c>
      <c r="N416" s="1" t="s">
        <v>34</v>
      </c>
      <c r="O416" s="1" t="s">
        <v>68</v>
      </c>
      <c r="P416" s="1" t="s">
        <v>69</v>
      </c>
      <c r="Q416" s="1" t="s">
        <v>70</v>
      </c>
      <c r="R416" s="1">
        <v>326</v>
      </c>
      <c r="S416" s="1">
        <f t="shared" si="25"/>
        <v>1</v>
      </c>
      <c r="T416" s="1" t="s">
        <v>56</v>
      </c>
      <c r="U416" s="1" t="s">
        <v>174</v>
      </c>
      <c r="AA416" s="1">
        <v>1</v>
      </c>
      <c r="AB416" s="1">
        <v>1</v>
      </c>
      <c r="AC416" s="1">
        <v>0</v>
      </c>
      <c r="AD416" s="1">
        <v>0</v>
      </c>
      <c r="AE416" s="1">
        <v>1</v>
      </c>
      <c r="AF416" s="1">
        <v>0</v>
      </c>
      <c r="AG416" s="1">
        <v>1</v>
      </c>
      <c r="AH416" s="1">
        <v>1</v>
      </c>
      <c r="AI416" s="1">
        <f t="shared" si="23"/>
        <v>1</v>
      </c>
      <c r="AJ416" s="1">
        <v>0</v>
      </c>
      <c r="AK416" s="1">
        <f t="shared" si="24"/>
        <v>1</v>
      </c>
      <c r="AL416" s="1">
        <v>1</v>
      </c>
    </row>
    <row r="417" spans="1:38" x14ac:dyDescent="0.3">
      <c r="A417" s="1">
        <v>2014</v>
      </c>
      <c r="B417" s="1">
        <v>416</v>
      </c>
      <c r="C417" s="1">
        <v>1</v>
      </c>
      <c r="D417" s="1" t="s">
        <v>61</v>
      </c>
      <c r="E417" s="1" t="s">
        <v>225</v>
      </c>
      <c r="F417" s="1" t="s">
        <v>790</v>
      </c>
      <c r="G417" s="1" t="s">
        <v>32</v>
      </c>
      <c r="H417" s="1" t="s">
        <v>33</v>
      </c>
      <c r="I417" s="1" t="s">
        <v>34</v>
      </c>
      <c r="J417" s="1" t="s">
        <v>91</v>
      </c>
      <c r="K417" s="1">
        <v>3</v>
      </c>
      <c r="L417" s="1">
        <v>3</v>
      </c>
      <c r="M417" s="1" t="s">
        <v>193</v>
      </c>
      <c r="N417" s="1" t="s">
        <v>44</v>
      </c>
      <c r="O417" s="1" t="s">
        <v>33</v>
      </c>
      <c r="P417" s="1" t="s">
        <v>32</v>
      </c>
      <c r="Q417" s="1" t="s">
        <v>201</v>
      </c>
      <c r="R417" s="1">
        <v>3</v>
      </c>
      <c r="S417" s="1">
        <f t="shared" si="25"/>
        <v>0</v>
      </c>
      <c r="T417" s="1" t="s">
        <v>56</v>
      </c>
      <c r="U417" s="1" t="s">
        <v>174</v>
      </c>
      <c r="AA417" s="1">
        <v>1</v>
      </c>
      <c r="AB417" s="1">
        <v>1</v>
      </c>
      <c r="AC417" s="1">
        <v>0</v>
      </c>
      <c r="AD417" s="1">
        <v>1</v>
      </c>
      <c r="AE417" s="1">
        <v>0</v>
      </c>
      <c r="AF417" s="1">
        <v>0</v>
      </c>
      <c r="AG417" s="1">
        <v>1</v>
      </c>
      <c r="AH417" s="1">
        <v>0</v>
      </c>
      <c r="AI417" s="1">
        <f t="shared" si="23"/>
        <v>0</v>
      </c>
      <c r="AJ417" s="1">
        <v>1</v>
      </c>
      <c r="AK417" s="1">
        <f t="shared" si="24"/>
        <v>1</v>
      </c>
      <c r="AL417" s="1">
        <v>1</v>
      </c>
    </row>
    <row r="418" spans="1:38" x14ac:dyDescent="0.3">
      <c r="A418" s="1">
        <v>2014</v>
      </c>
      <c r="B418" s="1">
        <v>417</v>
      </c>
      <c r="C418" s="1">
        <v>1</v>
      </c>
      <c r="D418" s="1" t="s">
        <v>61</v>
      </c>
      <c r="E418" s="1" t="s">
        <v>276</v>
      </c>
      <c r="F418" s="1" t="s">
        <v>425</v>
      </c>
      <c r="G418" s="1" t="s">
        <v>183</v>
      </c>
      <c r="H418" s="1" t="s">
        <v>184</v>
      </c>
      <c r="I418" s="1" t="s">
        <v>44</v>
      </c>
      <c r="J418" s="1" t="s">
        <v>45</v>
      </c>
      <c r="K418" s="1">
        <v>2</v>
      </c>
      <c r="L418" s="1">
        <v>6</v>
      </c>
      <c r="M418" s="1" t="s">
        <v>87</v>
      </c>
      <c r="N418" s="1" t="s">
        <v>44</v>
      </c>
      <c r="O418" s="1" t="s">
        <v>87</v>
      </c>
      <c r="P418" s="1" t="s">
        <v>245</v>
      </c>
      <c r="Q418" s="1" t="s">
        <v>246</v>
      </c>
      <c r="R418" s="1">
        <v>121</v>
      </c>
      <c r="S418" s="1">
        <f t="shared" si="25"/>
        <v>0</v>
      </c>
      <c r="T418" s="1" t="s">
        <v>173</v>
      </c>
      <c r="U418" s="1" t="s">
        <v>174</v>
      </c>
      <c r="AA418" s="1">
        <v>1</v>
      </c>
      <c r="AB418" s="1">
        <v>1</v>
      </c>
      <c r="AC418" s="1">
        <v>0</v>
      </c>
      <c r="AD418" s="1">
        <v>0</v>
      </c>
      <c r="AE418" s="1">
        <v>1</v>
      </c>
      <c r="AF418" s="1">
        <v>0</v>
      </c>
      <c r="AG418" s="1">
        <v>1</v>
      </c>
      <c r="AH418" s="1">
        <v>1</v>
      </c>
      <c r="AI418" s="1">
        <f t="shared" si="23"/>
        <v>1</v>
      </c>
      <c r="AJ418" s="1">
        <v>0</v>
      </c>
      <c r="AK418" s="1">
        <f t="shared" si="24"/>
        <v>1</v>
      </c>
      <c r="AL418" s="1">
        <v>1</v>
      </c>
    </row>
    <row r="419" spans="1:38" x14ac:dyDescent="0.3">
      <c r="A419" s="1">
        <v>2014</v>
      </c>
      <c r="B419" s="1">
        <v>418</v>
      </c>
      <c r="C419" s="1">
        <v>1</v>
      </c>
      <c r="D419" s="1" t="s">
        <v>61</v>
      </c>
      <c r="E419" s="1" t="s">
        <v>277</v>
      </c>
      <c r="F419" s="1" t="s">
        <v>875</v>
      </c>
      <c r="G419" s="1" t="s">
        <v>219</v>
      </c>
      <c r="H419" s="1" t="s">
        <v>220</v>
      </c>
      <c r="I419" s="1" t="s">
        <v>34</v>
      </c>
      <c r="J419" s="1" t="s">
        <v>45</v>
      </c>
      <c r="K419" s="1">
        <v>2</v>
      </c>
      <c r="L419" s="1">
        <v>6</v>
      </c>
      <c r="M419" s="1" t="s">
        <v>212</v>
      </c>
      <c r="N419" s="1" t="s">
        <v>44</v>
      </c>
      <c r="O419" s="1" t="s">
        <v>212</v>
      </c>
      <c r="P419" s="1" t="s">
        <v>213</v>
      </c>
      <c r="Q419" s="1" t="s">
        <v>214</v>
      </c>
      <c r="R419" s="1">
        <v>4</v>
      </c>
      <c r="S419" s="1">
        <f t="shared" si="25"/>
        <v>0</v>
      </c>
      <c r="T419" s="1" t="s">
        <v>173</v>
      </c>
      <c r="U419" s="1" t="s">
        <v>174</v>
      </c>
      <c r="AA419" s="1">
        <v>1</v>
      </c>
      <c r="AB419" s="1">
        <v>1</v>
      </c>
      <c r="AC419" s="1">
        <v>0</v>
      </c>
      <c r="AD419" s="1">
        <v>0</v>
      </c>
      <c r="AE419" s="1">
        <v>1</v>
      </c>
      <c r="AF419" s="1">
        <v>0</v>
      </c>
      <c r="AG419" s="1">
        <v>1</v>
      </c>
      <c r="AH419" s="1">
        <v>1</v>
      </c>
      <c r="AI419" s="1">
        <f t="shared" si="23"/>
        <v>1</v>
      </c>
      <c r="AJ419" s="1">
        <v>0</v>
      </c>
      <c r="AK419" s="1">
        <f t="shared" si="24"/>
        <v>1</v>
      </c>
      <c r="AL419" s="1">
        <v>1</v>
      </c>
    </row>
    <row r="420" spans="1:38" x14ac:dyDescent="0.3">
      <c r="A420" s="1">
        <v>2014</v>
      </c>
      <c r="B420" s="1">
        <v>419</v>
      </c>
      <c r="C420" s="1">
        <v>1</v>
      </c>
      <c r="D420" s="1" t="s">
        <v>61</v>
      </c>
      <c r="E420" s="1" t="s">
        <v>278</v>
      </c>
      <c r="F420" s="1" t="s">
        <v>770</v>
      </c>
      <c r="G420" s="1" t="s">
        <v>248</v>
      </c>
      <c r="H420" s="1" t="s">
        <v>212</v>
      </c>
      <c r="I420" s="1" t="s">
        <v>44</v>
      </c>
      <c r="J420" s="1" t="s">
        <v>45</v>
      </c>
      <c r="K420" s="1">
        <v>16</v>
      </c>
      <c r="L420" s="1">
        <v>20</v>
      </c>
      <c r="M420" s="1" t="s">
        <v>138</v>
      </c>
      <c r="N420" s="1" t="s">
        <v>44</v>
      </c>
      <c r="O420" s="1" t="s">
        <v>212</v>
      </c>
      <c r="P420" s="1" t="s">
        <v>213</v>
      </c>
      <c r="Q420" s="1" t="s">
        <v>214</v>
      </c>
      <c r="R420" s="1">
        <v>4</v>
      </c>
      <c r="S420" s="1">
        <f t="shared" si="25"/>
        <v>0</v>
      </c>
      <c r="T420" s="1" t="s">
        <v>56</v>
      </c>
      <c r="U420" s="1" t="s">
        <v>174</v>
      </c>
      <c r="AA420" s="1">
        <v>1</v>
      </c>
      <c r="AB420" s="1">
        <v>1</v>
      </c>
      <c r="AC420" s="1">
        <v>0</v>
      </c>
      <c r="AD420" s="1">
        <v>0</v>
      </c>
      <c r="AE420" s="1">
        <v>1</v>
      </c>
      <c r="AF420" s="1">
        <v>0</v>
      </c>
      <c r="AG420" s="1">
        <v>1</v>
      </c>
      <c r="AH420" s="1">
        <v>1</v>
      </c>
      <c r="AI420" s="1">
        <f t="shared" si="23"/>
        <v>1</v>
      </c>
      <c r="AJ420" s="1">
        <v>0</v>
      </c>
      <c r="AK420" s="1">
        <f t="shared" si="24"/>
        <v>1</v>
      </c>
      <c r="AL420" s="1">
        <v>1</v>
      </c>
    </row>
    <row r="421" spans="1:38" x14ac:dyDescent="0.3">
      <c r="A421" s="1">
        <v>2014</v>
      </c>
      <c r="B421" s="1">
        <v>420</v>
      </c>
      <c r="C421" s="1">
        <v>1</v>
      </c>
      <c r="D421" s="1" t="s">
        <v>61</v>
      </c>
      <c r="E421" s="1" t="s">
        <v>562</v>
      </c>
      <c r="F421" s="1" t="s">
        <v>797</v>
      </c>
      <c r="G421" s="1" t="s">
        <v>98</v>
      </c>
      <c r="H421" s="1" t="s">
        <v>99</v>
      </c>
      <c r="I421" s="1" t="s">
        <v>44</v>
      </c>
      <c r="J421" s="1" t="s">
        <v>45</v>
      </c>
      <c r="K421" s="1">
        <v>14</v>
      </c>
      <c r="L421" s="1">
        <v>18</v>
      </c>
      <c r="M421" s="1" t="s">
        <v>167</v>
      </c>
      <c r="N421" s="1" t="s">
        <v>44</v>
      </c>
      <c r="O421" s="1" t="s">
        <v>167</v>
      </c>
      <c r="P421" s="1" t="s">
        <v>168</v>
      </c>
      <c r="Q421" s="1" t="s">
        <v>169</v>
      </c>
      <c r="R421" s="1">
        <v>257</v>
      </c>
      <c r="S421" s="1">
        <f t="shared" si="25"/>
        <v>1</v>
      </c>
      <c r="T421" s="1" t="s">
        <v>173</v>
      </c>
      <c r="U421" s="1" t="s">
        <v>174</v>
      </c>
      <c r="AA421" s="1">
        <v>1</v>
      </c>
      <c r="AB421" s="1">
        <v>1</v>
      </c>
      <c r="AC421" s="1">
        <v>0</v>
      </c>
      <c r="AD421" s="1">
        <v>0</v>
      </c>
      <c r="AE421" s="1">
        <v>1</v>
      </c>
      <c r="AF421" s="1">
        <v>0</v>
      </c>
      <c r="AG421" s="1">
        <v>1</v>
      </c>
      <c r="AH421" s="1">
        <v>1</v>
      </c>
      <c r="AI421" s="1">
        <f t="shared" si="23"/>
        <v>1</v>
      </c>
      <c r="AJ421" s="1">
        <v>0</v>
      </c>
      <c r="AK421" s="1">
        <f t="shared" si="24"/>
        <v>1</v>
      </c>
      <c r="AL421" s="1">
        <v>1</v>
      </c>
    </row>
    <row r="422" spans="1:38" x14ac:dyDescent="0.3">
      <c r="A422" s="1">
        <v>2014</v>
      </c>
      <c r="B422" s="1">
        <v>421</v>
      </c>
      <c r="C422" s="1">
        <v>1</v>
      </c>
      <c r="D422" s="1" t="s">
        <v>61</v>
      </c>
      <c r="E422" s="1" t="s">
        <v>130</v>
      </c>
      <c r="F422" s="1" t="s">
        <v>726</v>
      </c>
      <c r="G422" s="1" t="s">
        <v>131</v>
      </c>
      <c r="H422" s="1" t="s">
        <v>132</v>
      </c>
      <c r="I422" s="1" t="s">
        <v>44</v>
      </c>
      <c r="J422" s="1" t="s">
        <v>91</v>
      </c>
      <c r="K422" s="1">
        <v>0</v>
      </c>
      <c r="L422" s="1">
        <v>0</v>
      </c>
      <c r="M422" s="1" t="s">
        <v>117</v>
      </c>
      <c r="O422" s="1" t="s">
        <v>132</v>
      </c>
      <c r="P422" s="1" t="s">
        <v>131</v>
      </c>
      <c r="Q422" s="1" t="s">
        <v>133</v>
      </c>
      <c r="R422" s="1">
        <v>0</v>
      </c>
      <c r="S422" s="1">
        <f t="shared" si="25"/>
        <v>0</v>
      </c>
      <c r="T422" s="1" t="s">
        <v>56</v>
      </c>
      <c r="U422" s="1" t="s">
        <v>119</v>
      </c>
      <c r="AA422" s="1">
        <v>1</v>
      </c>
      <c r="AB422" s="1">
        <v>0</v>
      </c>
      <c r="AC422" s="1">
        <v>1</v>
      </c>
      <c r="AD422" s="1">
        <v>0</v>
      </c>
      <c r="AE422" s="1">
        <v>0</v>
      </c>
      <c r="AF422" s="1">
        <v>0</v>
      </c>
      <c r="AG422" s="1">
        <v>0</v>
      </c>
      <c r="AH422" s="1">
        <v>0</v>
      </c>
      <c r="AI422" s="1">
        <f t="shared" si="23"/>
        <v>0</v>
      </c>
      <c r="AJ422" s="1">
        <v>1</v>
      </c>
      <c r="AK422" s="1">
        <f t="shared" si="24"/>
        <v>1</v>
      </c>
      <c r="AL422" s="1">
        <v>1</v>
      </c>
    </row>
    <row r="423" spans="1:38" x14ac:dyDescent="0.3">
      <c r="A423" s="1">
        <v>2014</v>
      </c>
      <c r="B423" s="1">
        <v>422</v>
      </c>
      <c r="C423" s="1">
        <v>1</v>
      </c>
      <c r="D423" s="1" t="s">
        <v>61</v>
      </c>
      <c r="E423" s="1" t="s">
        <v>361</v>
      </c>
      <c r="F423" s="1" t="s">
        <v>867</v>
      </c>
      <c r="G423" s="1" t="s">
        <v>161</v>
      </c>
      <c r="H423" s="1" t="s">
        <v>162</v>
      </c>
      <c r="I423" s="1" t="s">
        <v>34</v>
      </c>
      <c r="J423" s="1" t="s">
        <v>45</v>
      </c>
      <c r="K423" s="1">
        <v>11</v>
      </c>
      <c r="L423" s="1">
        <v>15</v>
      </c>
      <c r="M423" s="1" t="s">
        <v>103</v>
      </c>
      <c r="N423" s="1" t="s">
        <v>34</v>
      </c>
      <c r="O423" s="1" t="s">
        <v>103</v>
      </c>
      <c r="P423" s="1" t="s">
        <v>255</v>
      </c>
      <c r="Q423" s="1" t="s">
        <v>256</v>
      </c>
      <c r="R423" s="1">
        <v>142</v>
      </c>
      <c r="S423" s="1">
        <f t="shared" si="25"/>
        <v>0</v>
      </c>
      <c r="T423" s="1" t="s">
        <v>173</v>
      </c>
      <c r="U423" s="1" t="s">
        <v>174</v>
      </c>
      <c r="AA423" s="1">
        <v>1</v>
      </c>
      <c r="AB423" s="1">
        <v>1</v>
      </c>
      <c r="AC423" s="1">
        <v>0</v>
      </c>
      <c r="AD423" s="1">
        <v>0</v>
      </c>
      <c r="AE423" s="1">
        <v>1</v>
      </c>
      <c r="AF423" s="1">
        <v>0</v>
      </c>
      <c r="AG423" s="1">
        <v>1</v>
      </c>
      <c r="AH423" s="1">
        <v>1</v>
      </c>
      <c r="AI423" s="1">
        <f t="shared" si="23"/>
        <v>1</v>
      </c>
      <c r="AJ423" s="1">
        <v>0</v>
      </c>
      <c r="AK423" s="1">
        <f t="shared" si="24"/>
        <v>1</v>
      </c>
      <c r="AL423" s="1">
        <v>1</v>
      </c>
    </row>
    <row r="424" spans="1:38" x14ac:dyDescent="0.3">
      <c r="A424" s="1">
        <v>2014</v>
      </c>
      <c r="B424" s="1">
        <v>423</v>
      </c>
      <c r="C424" s="1">
        <v>1</v>
      </c>
      <c r="D424" s="1" t="s">
        <v>61</v>
      </c>
      <c r="E424" s="1" t="s">
        <v>613</v>
      </c>
      <c r="F424" s="1" t="s">
        <v>876</v>
      </c>
      <c r="G424" s="1" t="s">
        <v>47</v>
      </c>
      <c r="H424" s="1" t="s">
        <v>48</v>
      </c>
      <c r="I424" s="1" t="s">
        <v>34</v>
      </c>
      <c r="J424" s="1" t="s">
        <v>45</v>
      </c>
      <c r="K424" s="1">
        <v>17</v>
      </c>
      <c r="L424" s="1">
        <v>21</v>
      </c>
      <c r="M424" s="1" t="s">
        <v>172</v>
      </c>
      <c r="N424" s="1" t="s">
        <v>44</v>
      </c>
      <c r="O424" s="1" t="s">
        <v>172</v>
      </c>
      <c r="P424" s="1" t="s">
        <v>171</v>
      </c>
      <c r="Q424" s="1" t="s">
        <v>199</v>
      </c>
      <c r="R424" s="1">
        <v>221</v>
      </c>
      <c r="S424" s="1">
        <f t="shared" si="25"/>
        <v>1</v>
      </c>
      <c r="T424" s="1" t="s">
        <v>173</v>
      </c>
      <c r="U424" s="1" t="s">
        <v>174</v>
      </c>
      <c r="AA424" s="1">
        <v>1</v>
      </c>
      <c r="AB424" s="1">
        <v>1</v>
      </c>
      <c r="AC424" s="1">
        <v>0</v>
      </c>
      <c r="AD424" s="1">
        <v>0</v>
      </c>
      <c r="AE424" s="1">
        <v>1</v>
      </c>
      <c r="AF424" s="1">
        <v>0</v>
      </c>
      <c r="AG424" s="1">
        <v>1</v>
      </c>
      <c r="AH424" s="1">
        <v>1</v>
      </c>
      <c r="AI424" s="1">
        <f t="shared" si="23"/>
        <v>1</v>
      </c>
      <c r="AJ424" s="1">
        <v>0</v>
      </c>
      <c r="AK424" s="1">
        <f t="shared" si="24"/>
        <v>1</v>
      </c>
      <c r="AL424" s="1">
        <v>1</v>
      </c>
    </row>
    <row r="425" spans="1:38" x14ac:dyDescent="0.3">
      <c r="A425" s="1">
        <v>2014</v>
      </c>
      <c r="B425" s="1">
        <v>424</v>
      </c>
      <c r="C425" s="1">
        <v>1</v>
      </c>
      <c r="D425" s="1" t="s">
        <v>30</v>
      </c>
      <c r="E425" s="1" t="s">
        <v>432</v>
      </c>
      <c r="F425" s="1" t="s">
        <v>877</v>
      </c>
      <c r="G425" s="1" t="s">
        <v>63</v>
      </c>
      <c r="H425" s="1" t="s">
        <v>64</v>
      </c>
      <c r="I425" s="1" t="s">
        <v>34</v>
      </c>
      <c r="J425" s="1" t="s">
        <v>45</v>
      </c>
      <c r="K425" s="1">
        <v>9</v>
      </c>
      <c r="L425" s="1">
        <v>13</v>
      </c>
      <c r="M425" s="1" t="s">
        <v>132</v>
      </c>
      <c r="N425" s="1" t="s">
        <v>44</v>
      </c>
      <c r="O425" s="1" t="s">
        <v>64</v>
      </c>
      <c r="P425" s="1" t="s">
        <v>63</v>
      </c>
      <c r="Q425" s="1" t="s">
        <v>152</v>
      </c>
      <c r="R425" s="1">
        <v>5</v>
      </c>
      <c r="S425" s="1">
        <f t="shared" si="25"/>
        <v>0</v>
      </c>
      <c r="T425" s="1" t="s">
        <v>56</v>
      </c>
      <c r="U425" s="1" t="s">
        <v>174</v>
      </c>
      <c r="V425" s="1" t="s">
        <v>1021</v>
      </c>
      <c r="AA425" s="1">
        <v>1</v>
      </c>
      <c r="AB425" s="1">
        <v>1</v>
      </c>
      <c r="AC425" s="1">
        <v>0</v>
      </c>
      <c r="AD425" s="1">
        <v>0</v>
      </c>
      <c r="AE425" s="1">
        <v>1</v>
      </c>
      <c r="AF425" s="1">
        <v>0</v>
      </c>
      <c r="AG425" s="1">
        <v>1</v>
      </c>
      <c r="AH425" s="1">
        <v>1</v>
      </c>
      <c r="AI425" s="1">
        <f t="shared" si="23"/>
        <v>1</v>
      </c>
      <c r="AJ425" s="1">
        <v>0</v>
      </c>
      <c r="AK425" s="1">
        <f t="shared" si="24"/>
        <v>1</v>
      </c>
      <c r="AL425" s="1">
        <v>1</v>
      </c>
    </row>
    <row r="426" spans="1:38" x14ac:dyDescent="0.3">
      <c r="A426" s="1">
        <v>2014</v>
      </c>
      <c r="B426" s="1">
        <v>425</v>
      </c>
      <c r="C426" s="1">
        <v>1</v>
      </c>
      <c r="D426" s="1" t="s">
        <v>61</v>
      </c>
      <c r="E426" s="1" t="s">
        <v>542</v>
      </c>
      <c r="F426" s="1" t="s">
        <v>694</v>
      </c>
      <c r="G426" s="1" t="s">
        <v>89</v>
      </c>
      <c r="H426" s="1" t="s">
        <v>90</v>
      </c>
      <c r="I426" s="1" t="s">
        <v>44</v>
      </c>
      <c r="J426" s="1" t="s">
        <v>45</v>
      </c>
      <c r="K426" s="1">
        <v>13</v>
      </c>
      <c r="L426" s="1">
        <v>17</v>
      </c>
      <c r="M426" s="1" t="s">
        <v>82</v>
      </c>
      <c r="N426" s="1" t="s">
        <v>44</v>
      </c>
      <c r="O426" s="1" t="s">
        <v>90</v>
      </c>
      <c r="P426" s="1" t="s">
        <v>89</v>
      </c>
      <c r="Q426" s="1" t="s">
        <v>232</v>
      </c>
      <c r="R426" s="1">
        <v>192</v>
      </c>
      <c r="S426" s="1">
        <f t="shared" si="25"/>
        <v>0</v>
      </c>
      <c r="T426" s="1" t="s">
        <v>56</v>
      </c>
      <c r="U426" s="1" t="s">
        <v>174</v>
      </c>
      <c r="AA426" s="1">
        <v>1</v>
      </c>
      <c r="AB426" s="1">
        <v>1</v>
      </c>
      <c r="AC426" s="1">
        <v>0</v>
      </c>
      <c r="AD426" s="1">
        <v>0</v>
      </c>
      <c r="AE426" s="1">
        <v>1</v>
      </c>
      <c r="AF426" s="1">
        <v>0</v>
      </c>
      <c r="AG426" s="1">
        <v>1</v>
      </c>
      <c r="AH426" s="1">
        <v>1</v>
      </c>
      <c r="AI426" s="1">
        <f t="shared" si="23"/>
        <v>1</v>
      </c>
      <c r="AJ426" s="1">
        <v>0</v>
      </c>
      <c r="AK426" s="1">
        <f t="shared" si="24"/>
        <v>1</v>
      </c>
      <c r="AL426" s="1">
        <v>1</v>
      </c>
    </row>
    <row r="427" spans="1:38" x14ac:dyDescent="0.3">
      <c r="A427" s="1">
        <v>2014</v>
      </c>
      <c r="B427" s="1">
        <v>426</v>
      </c>
      <c r="C427" s="1">
        <v>1</v>
      </c>
      <c r="D427" s="1" t="s">
        <v>61</v>
      </c>
      <c r="E427" s="1" t="s">
        <v>134</v>
      </c>
      <c r="F427" s="1" t="s">
        <v>803</v>
      </c>
      <c r="G427" s="1" t="s">
        <v>47</v>
      </c>
      <c r="H427" s="1" t="s">
        <v>48</v>
      </c>
      <c r="I427" s="1" t="s">
        <v>34</v>
      </c>
      <c r="J427" s="1" t="s">
        <v>91</v>
      </c>
      <c r="K427" s="1">
        <v>0</v>
      </c>
      <c r="L427" s="1">
        <v>0</v>
      </c>
      <c r="M427" s="1" t="s">
        <v>117</v>
      </c>
      <c r="O427" s="1" t="s">
        <v>48</v>
      </c>
      <c r="P427" s="1" t="s">
        <v>47</v>
      </c>
      <c r="Q427" s="1" t="s">
        <v>120</v>
      </c>
      <c r="R427" s="1">
        <v>153</v>
      </c>
      <c r="S427" s="1">
        <f t="shared" si="25"/>
        <v>0</v>
      </c>
      <c r="T427" s="1" t="s">
        <v>56</v>
      </c>
      <c r="U427" s="1" t="s">
        <v>119</v>
      </c>
      <c r="AA427" s="1">
        <v>1</v>
      </c>
      <c r="AB427" s="1">
        <v>0</v>
      </c>
      <c r="AC427" s="1">
        <v>1</v>
      </c>
      <c r="AD427" s="1">
        <v>0</v>
      </c>
      <c r="AE427" s="1">
        <v>0</v>
      </c>
      <c r="AF427" s="1">
        <v>0</v>
      </c>
      <c r="AG427" s="1">
        <v>0</v>
      </c>
      <c r="AH427" s="1">
        <v>0</v>
      </c>
      <c r="AI427" s="1">
        <f t="shared" si="23"/>
        <v>0</v>
      </c>
      <c r="AJ427" s="1">
        <v>1</v>
      </c>
      <c r="AK427" s="1">
        <f t="shared" si="24"/>
        <v>1</v>
      </c>
      <c r="AL427" s="1">
        <v>1</v>
      </c>
    </row>
    <row r="428" spans="1:38" x14ac:dyDescent="0.3">
      <c r="A428" s="1">
        <v>2014</v>
      </c>
      <c r="B428" s="1">
        <v>427</v>
      </c>
      <c r="C428" s="1">
        <v>1</v>
      </c>
      <c r="D428" s="1" t="s">
        <v>61</v>
      </c>
      <c r="E428" s="1" t="s">
        <v>227</v>
      </c>
      <c r="F428" s="1" t="s">
        <v>878</v>
      </c>
      <c r="G428" s="1" t="s">
        <v>196</v>
      </c>
      <c r="H428" s="1" t="s">
        <v>195</v>
      </c>
      <c r="I428" s="1" t="s">
        <v>34</v>
      </c>
      <c r="J428" s="1" t="s">
        <v>91</v>
      </c>
      <c r="K428" s="1">
        <v>3</v>
      </c>
      <c r="L428" s="1">
        <v>3</v>
      </c>
      <c r="M428" s="1" t="s">
        <v>87</v>
      </c>
      <c r="N428" s="1" t="s">
        <v>44</v>
      </c>
      <c r="O428" s="1" t="s">
        <v>195</v>
      </c>
      <c r="P428" s="1" t="s">
        <v>196</v>
      </c>
      <c r="Q428" s="1" t="s">
        <v>197</v>
      </c>
      <c r="R428" s="1">
        <v>303</v>
      </c>
      <c r="S428" s="1">
        <f t="shared" si="25"/>
        <v>1</v>
      </c>
      <c r="T428" s="1" t="s">
        <v>56</v>
      </c>
      <c r="U428" s="1" t="s">
        <v>174</v>
      </c>
      <c r="AA428" s="1">
        <v>1</v>
      </c>
      <c r="AB428" s="1">
        <v>1</v>
      </c>
      <c r="AC428" s="1">
        <v>0</v>
      </c>
      <c r="AD428" s="1">
        <v>1</v>
      </c>
      <c r="AE428" s="1">
        <v>0</v>
      </c>
      <c r="AF428" s="1">
        <v>0</v>
      </c>
      <c r="AG428" s="1">
        <v>1</v>
      </c>
      <c r="AH428" s="1">
        <v>0</v>
      </c>
      <c r="AI428" s="1">
        <f t="shared" si="23"/>
        <v>0</v>
      </c>
      <c r="AJ428" s="1">
        <v>1</v>
      </c>
      <c r="AK428" s="1">
        <f t="shared" si="24"/>
        <v>1</v>
      </c>
      <c r="AL428" s="1">
        <v>1</v>
      </c>
    </row>
    <row r="429" spans="1:38" x14ac:dyDescent="0.3">
      <c r="A429" s="1">
        <v>2014</v>
      </c>
      <c r="B429" s="1">
        <v>428</v>
      </c>
      <c r="C429" s="1">
        <v>1</v>
      </c>
      <c r="D429" s="1" t="s">
        <v>61</v>
      </c>
      <c r="E429" s="1" t="s">
        <v>564</v>
      </c>
      <c r="F429" s="1" t="s">
        <v>879</v>
      </c>
      <c r="G429" s="1" t="s">
        <v>86</v>
      </c>
      <c r="H429" s="1" t="s">
        <v>87</v>
      </c>
      <c r="I429" s="1" t="s">
        <v>44</v>
      </c>
      <c r="J429" s="1" t="s">
        <v>45</v>
      </c>
      <c r="K429" s="1">
        <v>14</v>
      </c>
      <c r="L429" s="1">
        <v>18</v>
      </c>
      <c r="M429" s="1" t="s">
        <v>216</v>
      </c>
      <c r="N429" s="1" t="s">
        <v>44</v>
      </c>
      <c r="O429" s="1" t="s">
        <v>87</v>
      </c>
      <c r="P429" s="1" t="s">
        <v>245</v>
      </c>
      <c r="Q429" s="1" t="s">
        <v>246</v>
      </c>
      <c r="R429" s="1">
        <v>121</v>
      </c>
      <c r="S429" s="1">
        <f t="shared" si="25"/>
        <v>0</v>
      </c>
      <c r="T429" s="1" t="s">
        <v>56</v>
      </c>
      <c r="U429" s="1" t="s">
        <v>174</v>
      </c>
      <c r="AA429" s="1">
        <v>1</v>
      </c>
      <c r="AB429" s="1">
        <v>1</v>
      </c>
      <c r="AC429" s="1">
        <v>0</v>
      </c>
      <c r="AD429" s="1">
        <v>0</v>
      </c>
      <c r="AE429" s="1">
        <v>1</v>
      </c>
      <c r="AF429" s="1">
        <v>0</v>
      </c>
      <c r="AG429" s="1">
        <v>1</v>
      </c>
      <c r="AH429" s="1">
        <v>1</v>
      </c>
      <c r="AI429" s="1">
        <f t="shared" si="23"/>
        <v>1</v>
      </c>
      <c r="AJ429" s="1">
        <v>0</v>
      </c>
      <c r="AK429" s="1">
        <f t="shared" si="24"/>
        <v>1</v>
      </c>
      <c r="AL429" s="1">
        <v>1</v>
      </c>
    </row>
    <row r="430" spans="1:38" x14ac:dyDescent="0.3">
      <c r="A430" s="1">
        <v>2014</v>
      </c>
      <c r="B430" s="1">
        <v>429</v>
      </c>
      <c r="C430" s="1">
        <v>1</v>
      </c>
      <c r="D430" s="1" t="s">
        <v>61</v>
      </c>
      <c r="E430" s="1" t="s">
        <v>341</v>
      </c>
      <c r="F430" s="1" t="s">
        <v>880</v>
      </c>
      <c r="G430" s="1" t="s">
        <v>67</v>
      </c>
      <c r="H430" s="1" t="s">
        <v>68</v>
      </c>
      <c r="I430" s="1" t="s">
        <v>34</v>
      </c>
      <c r="J430" s="1" t="s">
        <v>45</v>
      </c>
      <c r="K430" s="1">
        <v>5</v>
      </c>
      <c r="L430" s="1">
        <v>9</v>
      </c>
      <c r="M430" s="1" t="s">
        <v>162</v>
      </c>
      <c r="N430" s="1" t="s">
        <v>34</v>
      </c>
      <c r="O430" s="1" t="s">
        <v>162</v>
      </c>
      <c r="P430" s="1" t="s">
        <v>161</v>
      </c>
      <c r="Q430" s="1" t="s">
        <v>163</v>
      </c>
      <c r="R430" s="1">
        <v>1582</v>
      </c>
      <c r="S430" s="1">
        <f t="shared" si="25"/>
        <v>1</v>
      </c>
      <c r="T430" s="1" t="s">
        <v>173</v>
      </c>
      <c r="U430" s="1" t="s">
        <v>174</v>
      </c>
      <c r="AA430" s="1">
        <v>1</v>
      </c>
      <c r="AB430" s="1">
        <v>1</v>
      </c>
      <c r="AC430" s="1">
        <v>0</v>
      </c>
      <c r="AD430" s="1">
        <v>0</v>
      </c>
      <c r="AE430" s="1">
        <v>1</v>
      </c>
      <c r="AF430" s="1">
        <v>0</v>
      </c>
      <c r="AG430" s="1">
        <v>1</v>
      </c>
      <c r="AH430" s="1">
        <v>1</v>
      </c>
      <c r="AI430" s="1">
        <f t="shared" si="23"/>
        <v>1</v>
      </c>
      <c r="AJ430" s="1">
        <v>0</v>
      </c>
      <c r="AK430" s="1">
        <f t="shared" si="24"/>
        <v>1</v>
      </c>
      <c r="AL430" s="1">
        <v>1</v>
      </c>
    </row>
    <row r="431" spans="1:38" x14ac:dyDescent="0.3">
      <c r="A431" s="1">
        <v>2014</v>
      </c>
      <c r="B431" s="1">
        <v>430</v>
      </c>
      <c r="C431" s="1">
        <v>1</v>
      </c>
      <c r="D431" s="1" t="s">
        <v>61</v>
      </c>
      <c r="E431" s="1" t="s">
        <v>516</v>
      </c>
      <c r="F431" s="1" t="s">
        <v>881</v>
      </c>
      <c r="G431" s="1" t="s">
        <v>108</v>
      </c>
      <c r="H431" s="1" t="s">
        <v>109</v>
      </c>
      <c r="I431" s="1" t="s">
        <v>44</v>
      </c>
      <c r="J431" s="1" t="s">
        <v>45</v>
      </c>
      <c r="K431" s="1">
        <v>12</v>
      </c>
      <c r="L431" s="1">
        <v>16</v>
      </c>
      <c r="M431" s="1" t="s">
        <v>220</v>
      </c>
      <c r="N431" s="1" t="s">
        <v>34</v>
      </c>
      <c r="O431" s="1" t="s">
        <v>220</v>
      </c>
      <c r="P431" s="1" t="s">
        <v>219</v>
      </c>
      <c r="Q431" s="1" t="s">
        <v>258</v>
      </c>
      <c r="R431" s="1">
        <v>184</v>
      </c>
      <c r="S431" s="1">
        <f t="shared" si="25"/>
        <v>0</v>
      </c>
      <c r="T431" s="1" t="s">
        <v>173</v>
      </c>
      <c r="U431" s="1" t="s">
        <v>174</v>
      </c>
      <c r="AA431" s="1">
        <v>1</v>
      </c>
      <c r="AB431" s="1">
        <v>1</v>
      </c>
      <c r="AC431" s="1">
        <v>0</v>
      </c>
      <c r="AD431" s="1">
        <v>0</v>
      </c>
      <c r="AE431" s="1">
        <v>1</v>
      </c>
      <c r="AF431" s="1">
        <v>0</v>
      </c>
      <c r="AG431" s="1">
        <v>1</v>
      </c>
      <c r="AH431" s="1">
        <v>1</v>
      </c>
      <c r="AI431" s="1">
        <f t="shared" si="23"/>
        <v>1</v>
      </c>
      <c r="AJ431" s="1">
        <v>0</v>
      </c>
      <c r="AK431" s="1">
        <f t="shared" si="24"/>
        <v>1</v>
      </c>
      <c r="AL431" s="1">
        <v>1</v>
      </c>
    </row>
    <row r="432" spans="1:38" x14ac:dyDescent="0.3">
      <c r="A432" s="1">
        <v>2014</v>
      </c>
      <c r="B432" s="1">
        <v>431</v>
      </c>
      <c r="C432" s="1">
        <v>1</v>
      </c>
      <c r="D432" s="1" t="s">
        <v>30</v>
      </c>
      <c r="E432" s="1" t="s">
        <v>135</v>
      </c>
      <c r="F432" s="1" t="s">
        <v>805</v>
      </c>
      <c r="G432" s="1" t="s">
        <v>81</v>
      </c>
      <c r="H432" s="1" t="s">
        <v>82</v>
      </c>
      <c r="I432" s="1" t="s">
        <v>44</v>
      </c>
      <c r="J432" s="1" t="s">
        <v>45</v>
      </c>
      <c r="K432" s="1">
        <v>6</v>
      </c>
      <c r="L432" s="1">
        <v>10</v>
      </c>
      <c r="M432" s="1" t="s">
        <v>117</v>
      </c>
      <c r="O432" s="1" t="s">
        <v>82</v>
      </c>
      <c r="P432" s="1" t="s">
        <v>84</v>
      </c>
      <c r="Q432" s="1" t="s">
        <v>85</v>
      </c>
      <c r="R432" s="1">
        <v>78</v>
      </c>
      <c r="S432" s="1">
        <f t="shared" si="25"/>
        <v>0</v>
      </c>
      <c r="T432" s="1" t="s">
        <v>56</v>
      </c>
      <c r="U432" s="1" t="s">
        <v>119</v>
      </c>
      <c r="V432" s="1" t="s">
        <v>147</v>
      </c>
      <c r="AA432" s="1">
        <v>1</v>
      </c>
      <c r="AB432" s="1">
        <v>0</v>
      </c>
      <c r="AC432" s="1">
        <v>1</v>
      </c>
      <c r="AD432" s="1">
        <v>0</v>
      </c>
      <c r="AE432" s="1">
        <v>0</v>
      </c>
      <c r="AF432" s="1">
        <v>0</v>
      </c>
      <c r="AG432" s="1">
        <v>0</v>
      </c>
      <c r="AH432" s="1">
        <v>1</v>
      </c>
      <c r="AI432" s="1">
        <f t="shared" si="23"/>
        <v>1</v>
      </c>
      <c r="AJ432" s="1">
        <v>0</v>
      </c>
      <c r="AK432" s="1">
        <f t="shared" si="24"/>
        <v>1</v>
      </c>
      <c r="AL432" s="1">
        <v>1</v>
      </c>
    </row>
    <row r="433" spans="1:38" x14ac:dyDescent="0.3">
      <c r="A433" s="1">
        <v>2014</v>
      </c>
      <c r="B433" s="1">
        <v>432</v>
      </c>
      <c r="C433" s="1">
        <v>1</v>
      </c>
      <c r="D433" s="1" t="s">
        <v>61</v>
      </c>
      <c r="E433" s="1" t="s">
        <v>382</v>
      </c>
      <c r="F433" s="1" t="s">
        <v>756</v>
      </c>
      <c r="G433" s="1" t="s">
        <v>166</v>
      </c>
      <c r="H433" s="1" t="s">
        <v>167</v>
      </c>
      <c r="I433" s="1" t="s">
        <v>44</v>
      </c>
      <c r="J433" s="1" t="s">
        <v>45</v>
      </c>
      <c r="K433" s="1">
        <v>7</v>
      </c>
      <c r="L433" s="1">
        <v>11</v>
      </c>
      <c r="M433" s="1" t="s">
        <v>144</v>
      </c>
      <c r="N433" s="1" t="s">
        <v>34</v>
      </c>
      <c r="O433" s="1" t="s">
        <v>144</v>
      </c>
      <c r="P433" s="1" t="s">
        <v>145</v>
      </c>
      <c r="Q433" s="1" t="s">
        <v>146</v>
      </c>
      <c r="R433" s="1">
        <v>232</v>
      </c>
      <c r="S433" s="1">
        <f t="shared" si="25"/>
        <v>1</v>
      </c>
      <c r="T433" s="1" t="s">
        <v>173</v>
      </c>
      <c r="U433" s="1" t="s">
        <v>174</v>
      </c>
      <c r="AA433" s="1">
        <v>1</v>
      </c>
      <c r="AB433" s="1">
        <v>1</v>
      </c>
      <c r="AC433" s="1">
        <v>0</v>
      </c>
      <c r="AD433" s="1">
        <v>0</v>
      </c>
      <c r="AE433" s="1">
        <v>1</v>
      </c>
      <c r="AF433" s="1">
        <v>0</v>
      </c>
      <c r="AG433" s="1">
        <v>1</v>
      </c>
      <c r="AH433" s="1">
        <v>1</v>
      </c>
      <c r="AI433" s="1">
        <f t="shared" si="23"/>
        <v>1</v>
      </c>
      <c r="AJ433" s="1">
        <v>0</v>
      </c>
      <c r="AK433" s="1">
        <f t="shared" si="24"/>
        <v>1</v>
      </c>
      <c r="AL433" s="1">
        <v>1</v>
      </c>
    </row>
    <row r="434" spans="1:38" x14ac:dyDescent="0.3">
      <c r="A434" s="1">
        <v>2014</v>
      </c>
      <c r="B434" s="1">
        <v>433</v>
      </c>
      <c r="C434" s="1">
        <v>1</v>
      </c>
      <c r="D434" s="1" t="s">
        <v>61</v>
      </c>
      <c r="E434" s="1" t="s">
        <v>479</v>
      </c>
      <c r="F434" s="1" t="s">
        <v>833</v>
      </c>
      <c r="G434" s="1" t="s">
        <v>154</v>
      </c>
      <c r="H434" s="1" t="s">
        <v>155</v>
      </c>
      <c r="I434" s="1" t="s">
        <v>34</v>
      </c>
      <c r="J434" s="1" t="s">
        <v>45</v>
      </c>
      <c r="K434" s="1">
        <v>11</v>
      </c>
      <c r="L434" s="1">
        <v>15</v>
      </c>
      <c r="M434" s="1" t="s">
        <v>90</v>
      </c>
      <c r="N434" s="1" t="s">
        <v>44</v>
      </c>
      <c r="O434" s="1" t="s">
        <v>90</v>
      </c>
      <c r="P434" s="1" t="s">
        <v>89</v>
      </c>
      <c r="Q434" s="1" t="s">
        <v>232</v>
      </c>
      <c r="R434" s="1">
        <v>192</v>
      </c>
      <c r="S434" s="1">
        <f t="shared" si="25"/>
        <v>0</v>
      </c>
      <c r="T434" s="1" t="s">
        <v>173</v>
      </c>
      <c r="U434" s="1" t="s">
        <v>174</v>
      </c>
      <c r="AA434" s="1">
        <v>1</v>
      </c>
      <c r="AB434" s="1">
        <v>1</v>
      </c>
      <c r="AC434" s="1">
        <v>0</v>
      </c>
      <c r="AD434" s="1">
        <v>0</v>
      </c>
      <c r="AE434" s="1">
        <v>1</v>
      </c>
      <c r="AF434" s="1">
        <v>0</v>
      </c>
      <c r="AG434" s="1">
        <v>1</v>
      </c>
      <c r="AH434" s="1">
        <v>1</v>
      </c>
      <c r="AI434" s="1">
        <f t="shared" si="23"/>
        <v>1</v>
      </c>
      <c r="AJ434" s="1">
        <v>0</v>
      </c>
      <c r="AK434" s="1">
        <f t="shared" si="24"/>
        <v>1</v>
      </c>
      <c r="AL434" s="1">
        <v>1</v>
      </c>
    </row>
    <row r="435" spans="1:38" x14ac:dyDescent="0.3">
      <c r="A435" s="1">
        <v>2014</v>
      </c>
      <c r="B435" s="1">
        <v>434</v>
      </c>
      <c r="C435" s="1">
        <v>1</v>
      </c>
      <c r="D435" s="1" t="s">
        <v>61</v>
      </c>
      <c r="E435" s="1" t="s">
        <v>480</v>
      </c>
      <c r="F435" s="1" t="s">
        <v>882</v>
      </c>
      <c r="G435" s="1" t="s">
        <v>53</v>
      </c>
      <c r="H435" s="1" t="s">
        <v>54</v>
      </c>
      <c r="I435" s="1" t="s">
        <v>34</v>
      </c>
      <c r="J435" s="1" t="s">
        <v>45</v>
      </c>
      <c r="K435" s="1">
        <v>11</v>
      </c>
      <c r="L435" s="1">
        <v>15</v>
      </c>
      <c r="M435" s="1" t="s">
        <v>82</v>
      </c>
      <c r="N435" s="1" t="s">
        <v>44</v>
      </c>
      <c r="O435" s="1" t="s">
        <v>54</v>
      </c>
      <c r="P435" s="1" t="s">
        <v>53</v>
      </c>
      <c r="Q435" s="1" t="s">
        <v>55</v>
      </c>
      <c r="R435" s="1">
        <v>216</v>
      </c>
      <c r="S435" s="1">
        <f t="shared" si="25"/>
        <v>1</v>
      </c>
      <c r="T435" s="1" t="s">
        <v>56</v>
      </c>
      <c r="U435" s="1" t="s">
        <v>174</v>
      </c>
      <c r="AA435" s="1">
        <v>1</v>
      </c>
      <c r="AB435" s="1">
        <v>1</v>
      </c>
      <c r="AC435" s="1">
        <v>0</v>
      </c>
      <c r="AD435" s="1">
        <v>0</v>
      </c>
      <c r="AE435" s="1">
        <v>1</v>
      </c>
      <c r="AF435" s="1">
        <v>0</v>
      </c>
      <c r="AG435" s="1">
        <v>1</v>
      </c>
      <c r="AH435" s="1">
        <v>1</v>
      </c>
      <c r="AI435" s="1">
        <f t="shared" si="23"/>
        <v>1</v>
      </c>
      <c r="AJ435" s="1">
        <v>0</v>
      </c>
      <c r="AK435" s="1">
        <f t="shared" si="24"/>
        <v>1</v>
      </c>
      <c r="AL435" s="1">
        <v>1</v>
      </c>
    </row>
    <row r="436" spans="1:38" x14ac:dyDescent="0.3">
      <c r="A436" s="1">
        <v>2014</v>
      </c>
      <c r="B436" s="1">
        <v>435</v>
      </c>
      <c r="C436" s="1">
        <v>1</v>
      </c>
      <c r="D436" s="1" t="s">
        <v>61</v>
      </c>
      <c r="E436" s="1" t="s">
        <v>389</v>
      </c>
      <c r="F436" s="1" t="s">
        <v>883</v>
      </c>
      <c r="G436" s="1" t="s">
        <v>115</v>
      </c>
      <c r="H436" s="1" t="s">
        <v>116</v>
      </c>
      <c r="I436" s="1" t="s">
        <v>34</v>
      </c>
      <c r="J436" s="1" t="s">
        <v>45</v>
      </c>
      <c r="K436" s="1">
        <v>7</v>
      </c>
      <c r="L436" s="1">
        <v>11</v>
      </c>
      <c r="M436" s="1" t="s">
        <v>78</v>
      </c>
      <c r="N436" s="1" t="s">
        <v>44</v>
      </c>
      <c r="O436" s="1" t="s">
        <v>116</v>
      </c>
      <c r="P436" s="1" t="s">
        <v>115</v>
      </c>
      <c r="Q436" s="1" t="s">
        <v>118</v>
      </c>
      <c r="R436" s="1">
        <v>184</v>
      </c>
      <c r="S436" s="1">
        <f t="shared" si="25"/>
        <v>0</v>
      </c>
      <c r="T436" s="1" t="s">
        <v>56</v>
      </c>
      <c r="U436" s="1" t="s">
        <v>174</v>
      </c>
      <c r="AA436" s="1">
        <v>1</v>
      </c>
      <c r="AB436" s="1">
        <v>1</v>
      </c>
      <c r="AC436" s="1">
        <v>0</v>
      </c>
      <c r="AD436" s="1">
        <v>0</v>
      </c>
      <c r="AE436" s="1">
        <v>1</v>
      </c>
      <c r="AF436" s="1">
        <v>0</v>
      </c>
      <c r="AG436" s="1">
        <v>1</v>
      </c>
      <c r="AH436" s="1">
        <v>1</v>
      </c>
      <c r="AI436" s="1">
        <f t="shared" si="23"/>
        <v>1</v>
      </c>
      <c r="AJ436" s="1">
        <v>0</v>
      </c>
      <c r="AK436" s="1">
        <f t="shared" si="24"/>
        <v>1</v>
      </c>
      <c r="AL436" s="1">
        <v>1</v>
      </c>
    </row>
    <row r="437" spans="1:38" x14ac:dyDescent="0.3">
      <c r="A437" s="1">
        <v>2014</v>
      </c>
      <c r="B437" s="1">
        <v>436</v>
      </c>
      <c r="C437" s="1">
        <v>2</v>
      </c>
      <c r="D437" s="1" t="s">
        <v>61</v>
      </c>
      <c r="E437" s="1" t="s">
        <v>389</v>
      </c>
      <c r="F437" s="1" t="s">
        <v>883</v>
      </c>
      <c r="G437" s="1" t="s">
        <v>115</v>
      </c>
      <c r="H437" s="1" t="s">
        <v>116</v>
      </c>
      <c r="I437" s="1" t="s">
        <v>34</v>
      </c>
      <c r="J437" s="1" t="s">
        <v>45</v>
      </c>
      <c r="K437" s="1">
        <v>14</v>
      </c>
      <c r="L437" s="1">
        <v>18</v>
      </c>
      <c r="M437" s="1" t="s">
        <v>109</v>
      </c>
      <c r="N437" s="1" t="s">
        <v>44</v>
      </c>
      <c r="O437" s="1" t="s">
        <v>116</v>
      </c>
      <c r="P437" s="1" t="s">
        <v>115</v>
      </c>
      <c r="Q437" s="1" t="s">
        <v>118</v>
      </c>
      <c r="R437" s="1">
        <v>184</v>
      </c>
      <c r="S437" s="1">
        <f t="shared" si="25"/>
        <v>0</v>
      </c>
      <c r="T437" s="1" t="s">
        <v>56</v>
      </c>
      <c r="U437" s="1" t="s">
        <v>174</v>
      </c>
      <c r="AA437" s="1">
        <v>1</v>
      </c>
      <c r="AB437" s="1">
        <v>1</v>
      </c>
      <c r="AC437" s="1">
        <v>0</v>
      </c>
      <c r="AD437" s="1">
        <v>0</v>
      </c>
      <c r="AE437" s="1">
        <v>1</v>
      </c>
      <c r="AF437" s="1">
        <v>0</v>
      </c>
      <c r="AG437" s="1">
        <v>1</v>
      </c>
      <c r="AH437" s="1">
        <v>1</v>
      </c>
      <c r="AI437" s="1">
        <f t="shared" si="23"/>
        <v>1</v>
      </c>
      <c r="AJ437" s="1">
        <v>0</v>
      </c>
      <c r="AK437" s="1">
        <f t="shared" si="24"/>
        <v>1</v>
      </c>
      <c r="AL437" s="1">
        <v>1</v>
      </c>
    </row>
    <row r="438" spans="1:38" x14ac:dyDescent="0.3">
      <c r="A438" s="1">
        <v>2014</v>
      </c>
      <c r="B438" s="1">
        <v>437</v>
      </c>
      <c r="C438" s="1">
        <v>1</v>
      </c>
      <c r="D438" s="1" t="s">
        <v>61</v>
      </c>
      <c r="E438" s="1" t="s">
        <v>343</v>
      </c>
      <c r="F438" s="1" t="s">
        <v>884</v>
      </c>
      <c r="G438" s="1" t="s">
        <v>86</v>
      </c>
      <c r="H438" s="1" t="s">
        <v>87</v>
      </c>
      <c r="I438" s="1" t="s">
        <v>44</v>
      </c>
      <c r="J438" s="1" t="s">
        <v>45</v>
      </c>
      <c r="K438" s="1">
        <v>10</v>
      </c>
      <c r="L438" s="1">
        <v>14</v>
      </c>
      <c r="M438" s="1" t="s">
        <v>33</v>
      </c>
      <c r="N438" s="1" t="s">
        <v>34</v>
      </c>
      <c r="O438" s="1" t="s">
        <v>33</v>
      </c>
      <c r="P438" s="1" t="s">
        <v>32</v>
      </c>
      <c r="Q438" s="1" t="s">
        <v>201</v>
      </c>
      <c r="R438" s="1">
        <v>3</v>
      </c>
      <c r="S438" s="1">
        <f t="shared" si="25"/>
        <v>0</v>
      </c>
      <c r="T438" s="1" t="s">
        <v>173</v>
      </c>
      <c r="U438" s="1" t="s">
        <v>174</v>
      </c>
      <c r="AA438" s="1">
        <v>1</v>
      </c>
      <c r="AB438" s="1">
        <v>1</v>
      </c>
      <c r="AC438" s="1">
        <v>0</v>
      </c>
      <c r="AD438" s="1">
        <v>0</v>
      </c>
      <c r="AE438" s="1">
        <v>1</v>
      </c>
      <c r="AF438" s="1">
        <v>0</v>
      </c>
      <c r="AG438" s="1">
        <v>1</v>
      </c>
      <c r="AH438" s="1">
        <v>1</v>
      </c>
      <c r="AI438" s="1">
        <f t="shared" si="23"/>
        <v>1</v>
      </c>
      <c r="AJ438" s="1">
        <v>0</v>
      </c>
      <c r="AK438" s="1">
        <f t="shared" si="24"/>
        <v>1</v>
      </c>
      <c r="AL438" s="1">
        <v>1</v>
      </c>
    </row>
    <row r="439" spans="1:38" x14ac:dyDescent="0.3">
      <c r="A439" s="1">
        <v>2014</v>
      </c>
      <c r="B439" s="1">
        <v>438</v>
      </c>
      <c r="C439" s="1">
        <v>1</v>
      </c>
      <c r="D439" s="1" t="s">
        <v>61</v>
      </c>
      <c r="E439" s="1" t="s">
        <v>62</v>
      </c>
      <c r="F439" s="1" t="s">
        <v>805</v>
      </c>
      <c r="G439" s="1" t="s">
        <v>63</v>
      </c>
      <c r="H439" s="1" t="s">
        <v>64</v>
      </c>
      <c r="I439" s="1" t="s">
        <v>34</v>
      </c>
      <c r="J439" s="1" t="s">
        <v>45</v>
      </c>
      <c r="K439" s="1">
        <v>7</v>
      </c>
      <c r="L439" s="1">
        <v>11</v>
      </c>
      <c r="M439" s="1" t="s">
        <v>49</v>
      </c>
      <c r="O439" s="1" t="s">
        <v>37</v>
      </c>
      <c r="P439" s="1" t="s">
        <v>37</v>
      </c>
      <c r="Q439" s="1" t="s">
        <v>37</v>
      </c>
      <c r="R439" s="1" t="s">
        <v>37</v>
      </c>
      <c r="S439" s="1" t="s">
        <v>38</v>
      </c>
      <c r="T439" s="1" t="s">
        <v>38</v>
      </c>
      <c r="U439" s="1" t="s">
        <v>50</v>
      </c>
      <c r="V439" s="1" t="s">
        <v>1022</v>
      </c>
      <c r="X439" s="1" t="s">
        <v>65</v>
      </c>
      <c r="AA439" s="1">
        <v>1</v>
      </c>
      <c r="AB439" s="1">
        <v>0</v>
      </c>
      <c r="AC439" s="1">
        <v>0</v>
      </c>
      <c r="AD439" s="1">
        <v>0</v>
      </c>
      <c r="AE439" s="1">
        <v>0</v>
      </c>
      <c r="AF439" s="1">
        <v>0</v>
      </c>
      <c r="AG439" s="1">
        <v>0</v>
      </c>
      <c r="AH439" s="1">
        <v>1</v>
      </c>
      <c r="AI439" s="1">
        <f t="shared" si="23"/>
        <v>1</v>
      </c>
      <c r="AJ439" s="1">
        <v>0</v>
      </c>
      <c r="AK439" s="1">
        <f t="shared" si="24"/>
        <v>1</v>
      </c>
      <c r="AL439" s="1">
        <v>0</v>
      </c>
    </row>
    <row r="440" spans="1:38" x14ac:dyDescent="0.3">
      <c r="A440" s="1">
        <v>2014</v>
      </c>
      <c r="B440" s="1">
        <v>439</v>
      </c>
      <c r="C440" s="1">
        <v>1</v>
      </c>
      <c r="D440" s="1" t="s">
        <v>61</v>
      </c>
      <c r="E440" s="1" t="s">
        <v>453</v>
      </c>
      <c r="F440" s="1" t="s">
        <v>885</v>
      </c>
      <c r="G440" s="1" t="s">
        <v>131</v>
      </c>
      <c r="H440" s="1" t="s">
        <v>132</v>
      </c>
      <c r="I440" s="1" t="s">
        <v>44</v>
      </c>
      <c r="J440" s="1" t="s">
        <v>45</v>
      </c>
      <c r="K440" s="1">
        <v>10</v>
      </c>
      <c r="L440" s="1">
        <v>14</v>
      </c>
      <c r="M440" s="1" t="s">
        <v>162</v>
      </c>
      <c r="N440" s="1" t="s">
        <v>34</v>
      </c>
      <c r="O440" s="1" t="s">
        <v>132</v>
      </c>
      <c r="P440" s="1" t="s">
        <v>131</v>
      </c>
      <c r="Q440" s="1" t="s">
        <v>133</v>
      </c>
      <c r="R440" s="1">
        <v>0</v>
      </c>
      <c r="S440" s="1">
        <f t="shared" ref="S440:S481" si="26">IF(R440&lt;196.3,0,1)</f>
        <v>0</v>
      </c>
      <c r="T440" s="1" t="s">
        <v>56</v>
      </c>
      <c r="U440" s="1" t="s">
        <v>174</v>
      </c>
      <c r="AA440" s="1">
        <v>1</v>
      </c>
      <c r="AB440" s="1">
        <v>1</v>
      </c>
      <c r="AC440" s="1">
        <v>0</v>
      </c>
      <c r="AD440" s="1">
        <v>0</v>
      </c>
      <c r="AE440" s="1">
        <v>1</v>
      </c>
      <c r="AF440" s="1">
        <v>0</v>
      </c>
      <c r="AG440" s="1">
        <v>1</v>
      </c>
      <c r="AH440" s="1">
        <v>1</v>
      </c>
      <c r="AI440" s="1">
        <f t="shared" si="23"/>
        <v>1</v>
      </c>
      <c r="AJ440" s="1">
        <v>0</v>
      </c>
      <c r="AK440" s="1">
        <f t="shared" si="24"/>
        <v>1</v>
      </c>
      <c r="AL440" s="1">
        <v>1</v>
      </c>
    </row>
    <row r="441" spans="1:38" x14ac:dyDescent="0.3">
      <c r="A441" s="1">
        <v>2014</v>
      </c>
      <c r="B441" s="1">
        <v>440</v>
      </c>
      <c r="C441" s="1">
        <v>1</v>
      </c>
      <c r="D441" s="1" t="s">
        <v>61</v>
      </c>
      <c r="E441" s="1" t="s">
        <v>738</v>
      </c>
      <c r="F441" s="1" t="s">
        <v>758</v>
      </c>
      <c r="G441" s="1" t="s">
        <v>143</v>
      </c>
      <c r="H441" s="1" t="s">
        <v>144</v>
      </c>
      <c r="I441" s="1" t="s">
        <v>34</v>
      </c>
      <c r="J441" s="1" t="s">
        <v>45</v>
      </c>
      <c r="K441" s="1">
        <v>15</v>
      </c>
      <c r="L441" s="1">
        <v>19</v>
      </c>
      <c r="M441" s="1" t="s">
        <v>90</v>
      </c>
      <c r="N441" s="1" t="s">
        <v>44</v>
      </c>
      <c r="O441" s="1" t="s">
        <v>144</v>
      </c>
      <c r="P441" s="1" t="s">
        <v>145</v>
      </c>
      <c r="Q441" s="1" t="s">
        <v>146</v>
      </c>
      <c r="R441" s="1">
        <v>232</v>
      </c>
      <c r="S441" s="1">
        <f t="shared" si="26"/>
        <v>1</v>
      </c>
      <c r="T441" s="1" t="s">
        <v>56</v>
      </c>
      <c r="U441" s="1" t="s">
        <v>174</v>
      </c>
      <c r="AA441" s="1">
        <v>1</v>
      </c>
      <c r="AB441" s="1">
        <v>1</v>
      </c>
      <c r="AC441" s="1">
        <v>0</v>
      </c>
      <c r="AD441" s="1">
        <v>0</v>
      </c>
      <c r="AE441" s="1">
        <v>1</v>
      </c>
      <c r="AF441" s="1">
        <v>0</v>
      </c>
      <c r="AG441" s="1">
        <v>1</v>
      </c>
      <c r="AH441" s="1">
        <v>1</v>
      </c>
      <c r="AI441" s="1">
        <f t="shared" si="23"/>
        <v>1</v>
      </c>
      <c r="AJ441" s="1">
        <v>0</v>
      </c>
      <c r="AK441" s="1">
        <f t="shared" si="24"/>
        <v>1</v>
      </c>
      <c r="AL441" s="1">
        <v>1</v>
      </c>
    </row>
    <row r="442" spans="1:38" x14ac:dyDescent="0.3">
      <c r="A442" s="1">
        <v>2014</v>
      </c>
      <c r="B442" s="1">
        <v>441</v>
      </c>
      <c r="C442" s="1">
        <v>1</v>
      </c>
      <c r="D442" s="1" t="s">
        <v>61</v>
      </c>
      <c r="E442" s="1" t="s">
        <v>939</v>
      </c>
      <c r="F442" s="1" t="s">
        <v>768</v>
      </c>
      <c r="G442" s="1" t="s">
        <v>143</v>
      </c>
      <c r="H442" s="1" t="s">
        <v>144</v>
      </c>
      <c r="I442" s="1" t="s">
        <v>34</v>
      </c>
      <c r="J442" s="1" t="s">
        <v>45</v>
      </c>
      <c r="K442" s="1">
        <v>1</v>
      </c>
      <c r="L442" s="1">
        <v>5</v>
      </c>
      <c r="M442" s="1" t="s">
        <v>220</v>
      </c>
      <c r="N442" s="1" t="s">
        <v>34</v>
      </c>
      <c r="O442" s="1" t="s">
        <v>220</v>
      </c>
      <c r="P442" s="1" t="s">
        <v>219</v>
      </c>
      <c r="Q442" s="1" t="s">
        <v>258</v>
      </c>
      <c r="R442" s="1">
        <v>184</v>
      </c>
      <c r="S442" s="1">
        <f t="shared" si="26"/>
        <v>0</v>
      </c>
      <c r="T442" s="1" t="s">
        <v>173</v>
      </c>
      <c r="U442" s="1" t="s">
        <v>174</v>
      </c>
      <c r="AA442" s="1">
        <v>1</v>
      </c>
      <c r="AB442" s="1">
        <v>1</v>
      </c>
      <c r="AC442" s="1">
        <v>0</v>
      </c>
      <c r="AD442" s="1">
        <v>0</v>
      </c>
      <c r="AE442" s="1">
        <v>1</v>
      </c>
      <c r="AF442" s="1">
        <v>0</v>
      </c>
      <c r="AG442" s="1">
        <v>1</v>
      </c>
      <c r="AH442" s="1">
        <v>1</v>
      </c>
      <c r="AI442" s="1">
        <f t="shared" si="23"/>
        <v>1</v>
      </c>
      <c r="AJ442" s="1">
        <v>0</v>
      </c>
      <c r="AK442" s="1">
        <f t="shared" si="24"/>
        <v>1</v>
      </c>
      <c r="AL442" s="1">
        <v>1</v>
      </c>
    </row>
    <row r="443" spans="1:38" x14ac:dyDescent="0.3">
      <c r="A443" s="1">
        <v>2014</v>
      </c>
      <c r="B443" s="1">
        <v>442</v>
      </c>
      <c r="C443" s="1">
        <v>1</v>
      </c>
      <c r="D443" s="1" t="s">
        <v>61</v>
      </c>
      <c r="E443" s="1" t="s">
        <v>939</v>
      </c>
      <c r="F443" s="1" t="s">
        <v>886</v>
      </c>
      <c r="G443" s="1" t="s">
        <v>98</v>
      </c>
      <c r="H443" s="1" t="s">
        <v>216</v>
      </c>
      <c r="I443" s="1" t="s">
        <v>44</v>
      </c>
      <c r="J443" s="1" t="s">
        <v>45</v>
      </c>
      <c r="K443" s="1">
        <v>10</v>
      </c>
      <c r="L443" s="1">
        <v>14</v>
      </c>
      <c r="M443" s="1" t="s">
        <v>64</v>
      </c>
      <c r="N443" s="1" t="s">
        <v>34</v>
      </c>
      <c r="O443" s="1" t="s">
        <v>64</v>
      </c>
      <c r="P443" s="1" t="s">
        <v>63</v>
      </c>
      <c r="Q443" s="1" t="s">
        <v>152</v>
      </c>
      <c r="R443" s="1">
        <v>5</v>
      </c>
      <c r="S443" s="1">
        <f t="shared" si="26"/>
        <v>0</v>
      </c>
      <c r="T443" s="1" t="s">
        <v>173</v>
      </c>
      <c r="U443" s="1" t="s">
        <v>174</v>
      </c>
      <c r="AA443" s="1">
        <v>1</v>
      </c>
      <c r="AB443" s="1">
        <v>1</v>
      </c>
      <c r="AC443" s="1">
        <v>0</v>
      </c>
      <c r="AD443" s="1">
        <v>0</v>
      </c>
      <c r="AE443" s="1">
        <v>1</v>
      </c>
      <c r="AF443" s="1">
        <v>0</v>
      </c>
      <c r="AG443" s="1">
        <v>1</v>
      </c>
      <c r="AH443" s="1">
        <v>1</v>
      </c>
      <c r="AI443" s="1">
        <f t="shared" si="23"/>
        <v>1</v>
      </c>
      <c r="AJ443" s="1">
        <v>0</v>
      </c>
      <c r="AK443" s="1">
        <f t="shared" si="24"/>
        <v>1</v>
      </c>
      <c r="AL443" s="1">
        <v>1</v>
      </c>
    </row>
    <row r="444" spans="1:38" x14ac:dyDescent="0.3">
      <c r="A444" s="1">
        <v>2014</v>
      </c>
      <c r="B444" s="1">
        <v>443</v>
      </c>
      <c r="C444" s="1">
        <v>1</v>
      </c>
      <c r="D444" s="1" t="s">
        <v>61</v>
      </c>
      <c r="E444" s="1" t="s">
        <v>939</v>
      </c>
      <c r="F444" s="1" t="s">
        <v>825</v>
      </c>
      <c r="G444" s="1" t="s">
        <v>127</v>
      </c>
      <c r="H444" s="1" t="s">
        <v>128</v>
      </c>
      <c r="I444" s="1" t="s">
        <v>44</v>
      </c>
      <c r="J444" s="1" t="s">
        <v>45</v>
      </c>
      <c r="K444" s="1">
        <v>6</v>
      </c>
      <c r="L444" s="1">
        <v>10</v>
      </c>
      <c r="M444" s="1" t="s">
        <v>172</v>
      </c>
      <c r="N444" s="1" t="s">
        <v>44</v>
      </c>
      <c r="O444" s="1" t="s">
        <v>128</v>
      </c>
      <c r="P444" s="1" t="s">
        <v>127</v>
      </c>
      <c r="Q444" s="1" t="s">
        <v>129</v>
      </c>
      <c r="R444" s="1">
        <v>177</v>
      </c>
      <c r="S444" s="1">
        <f t="shared" si="26"/>
        <v>0</v>
      </c>
      <c r="T444" s="1" t="s">
        <v>56</v>
      </c>
      <c r="U444" s="1" t="s">
        <v>174</v>
      </c>
      <c r="AA444" s="1">
        <v>1</v>
      </c>
      <c r="AB444" s="1">
        <v>1</v>
      </c>
      <c r="AC444" s="1">
        <v>0</v>
      </c>
      <c r="AD444" s="1">
        <v>0</v>
      </c>
      <c r="AE444" s="1">
        <v>1</v>
      </c>
      <c r="AF444" s="1">
        <v>0</v>
      </c>
      <c r="AG444" s="1">
        <v>1</v>
      </c>
      <c r="AH444" s="1">
        <v>1</v>
      </c>
      <c r="AI444" s="1">
        <f t="shared" si="23"/>
        <v>1</v>
      </c>
      <c r="AJ444" s="1">
        <v>0</v>
      </c>
      <c r="AK444" s="1">
        <f t="shared" si="24"/>
        <v>1</v>
      </c>
      <c r="AL444" s="1">
        <v>1</v>
      </c>
    </row>
    <row r="445" spans="1:38" x14ac:dyDescent="0.3">
      <c r="A445" s="1">
        <v>2014</v>
      </c>
      <c r="B445" s="1">
        <v>444</v>
      </c>
      <c r="C445" s="1">
        <v>1</v>
      </c>
      <c r="D445" s="1" t="s">
        <v>61</v>
      </c>
      <c r="E445" s="1" t="s">
        <v>329</v>
      </c>
      <c r="F445" s="1" t="s">
        <v>887</v>
      </c>
      <c r="G445" s="1" t="s">
        <v>86</v>
      </c>
      <c r="H445" s="1" t="s">
        <v>87</v>
      </c>
      <c r="I445" s="1" t="s">
        <v>44</v>
      </c>
      <c r="J445" s="1" t="s">
        <v>45</v>
      </c>
      <c r="K445" s="1">
        <v>4</v>
      </c>
      <c r="L445" s="1">
        <v>8</v>
      </c>
      <c r="M445" s="1" t="s">
        <v>54</v>
      </c>
      <c r="N445" s="1" t="s">
        <v>34</v>
      </c>
      <c r="O445" s="1" t="s">
        <v>54</v>
      </c>
      <c r="P445" s="1" t="s">
        <v>53</v>
      </c>
      <c r="Q445" s="1" t="s">
        <v>55</v>
      </c>
      <c r="R445" s="1">
        <v>216</v>
      </c>
      <c r="S445" s="1">
        <f t="shared" si="26"/>
        <v>1</v>
      </c>
      <c r="T445" s="1" t="s">
        <v>173</v>
      </c>
      <c r="U445" s="1" t="s">
        <v>174</v>
      </c>
      <c r="AA445" s="1">
        <v>1</v>
      </c>
      <c r="AB445" s="1">
        <v>1</v>
      </c>
      <c r="AC445" s="1">
        <v>0</v>
      </c>
      <c r="AD445" s="1">
        <v>0</v>
      </c>
      <c r="AE445" s="1">
        <v>1</v>
      </c>
      <c r="AF445" s="1">
        <v>0</v>
      </c>
      <c r="AG445" s="1">
        <v>1</v>
      </c>
      <c r="AH445" s="1">
        <v>1</v>
      </c>
      <c r="AI445" s="1">
        <f t="shared" si="23"/>
        <v>1</v>
      </c>
      <c r="AJ445" s="1">
        <v>0</v>
      </c>
      <c r="AK445" s="1">
        <f t="shared" si="24"/>
        <v>1</v>
      </c>
      <c r="AL445" s="1">
        <v>1</v>
      </c>
    </row>
    <row r="446" spans="1:38" x14ac:dyDescent="0.3">
      <c r="A446" s="1">
        <v>2014</v>
      </c>
      <c r="B446" s="1">
        <v>445</v>
      </c>
      <c r="C446" s="1">
        <v>1</v>
      </c>
      <c r="D446" s="1" t="s">
        <v>61</v>
      </c>
      <c r="E446" s="1" t="s">
        <v>282</v>
      </c>
      <c r="F446" s="1" t="s">
        <v>841</v>
      </c>
      <c r="G446" s="1" t="s">
        <v>47</v>
      </c>
      <c r="H446" s="1" t="s">
        <v>48</v>
      </c>
      <c r="I446" s="1" t="s">
        <v>34</v>
      </c>
      <c r="J446" s="1" t="s">
        <v>91</v>
      </c>
      <c r="K446" s="1">
        <v>3</v>
      </c>
      <c r="L446" s="1">
        <v>3</v>
      </c>
      <c r="M446" s="1" t="s">
        <v>68</v>
      </c>
      <c r="N446" s="1" t="s">
        <v>34</v>
      </c>
      <c r="O446" s="1" t="s">
        <v>68</v>
      </c>
      <c r="P446" s="1" t="s">
        <v>69</v>
      </c>
      <c r="Q446" s="1" t="s">
        <v>70</v>
      </c>
      <c r="R446" s="1">
        <v>326</v>
      </c>
      <c r="S446" s="1">
        <f t="shared" si="26"/>
        <v>1</v>
      </c>
      <c r="T446" s="1" t="s">
        <v>173</v>
      </c>
      <c r="U446" s="1" t="s">
        <v>174</v>
      </c>
      <c r="AA446" s="1">
        <v>1</v>
      </c>
      <c r="AB446" s="1">
        <v>1</v>
      </c>
      <c r="AC446" s="1">
        <v>0</v>
      </c>
      <c r="AD446" s="1">
        <v>1</v>
      </c>
      <c r="AE446" s="1">
        <v>0</v>
      </c>
      <c r="AF446" s="1">
        <v>0</v>
      </c>
      <c r="AG446" s="1">
        <v>1</v>
      </c>
      <c r="AH446" s="1">
        <v>0</v>
      </c>
      <c r="AI446" s="1">
        <f t="shared" si="23"/>
        <v>0</v>
      </c>
      <c r="AJ446" s="1">
        <v>1</v>
      </c>
      <c r="AK446" s="1">
        <f t="shared" si="24"/>
        <v>1</v>
      </c>
      <c r="AL446" s="1">
        <v>1</v>
      </c>
    </row>
    <row r="447" spans="1:38" x14ac:dyDescent="0.3">
      <c r="A447" s="1">
        <v>2014</v>
      </c>
      <c r="B447" s="1">
        <v>446</v>
      </c>
      <c r="C447" s="1">
        <v>1</v>
      </c>
      <c r="D447" s="1" t="s">
        <v>61</v>
      </c>
      <c r="E447" s="1" t="s">
        <v>282</v>
      </c>
      <c r="F447" s="1" t="s">
        <v>888</v>
      </c>
      <c r="G447" s="1" t="s">
        <v>137</v>
      </c>
      <c r="H447" s="1" t="s">
        <v>138</v>
      </c>
      <c r="I447" s="1" t="s">
        <v>44</v>
      </c>
      <c r="J447" s="1" t="s">
        <v>45</v>
      </c>
      <c r="K447" s="1">
        <v>16</v>
      </c>
      <c r="L447" s="1">
        <v>20</v>
      </c>
      <c r="M447" s="1" t="s">
        <v>212</v>
      </c>
      <c r="N447" s="1" t="s">
        <v>44</v>
      </c>
      <c r="O447" s="1" t="s">
        <v>212</v>
      </c>
      <c r="P447" s="1" t="s">
        <v>213</v>
      </c>
      <c r="Q447" s="1" t="s">
        <v>214</v>
      </c>
      <c r="R447" s="1">
        <v>4</v>
      </c>
      <c r="S447" s="1">
        <f t="shared" si="26"/>
        <v>0</v>
      </c>
      <c r="T447" s="1" t="s">
        <v>173</v>
      </c>
      <c r="U447" s="1" t="s">
        <v>174</v>
      </c>
      <c r="AA447" s="1">
        <v>1</v>
      </c>
      <c r="AB447" s="1">
        <v>1</v>
      </c>
      <c r="AC447" s="1">
        <v>0</v>
      </c>
      <c r="AD447" s="1">
        <v>0</v>
      </c>
      <c r="AE447" s="1">
        <v>1</v>
      </c>
      <c r="AF447" s="1">
        <v>0</v>
      </c>
      <c r="AG447" s="1">
        <v>1</v>
      </c>
      <c r="AH447" s="1">
        <v>1</v>
      </c>
      <c r="AI447" s="1">
        <f t="shared" si="23"/>
        <v>1</v>
      </c>
      <c r="AJ447" s="1">
        <v>0</v>
      </c>
      <c r="AK447" s="1">
        <f t="shared" si="24"/>
        <v>1</v>
      </c>
      <c r="AL447" s="1">
        <v>1</v>
      </c>
    </row>
    <row r="448" spans="1:38" x14ac:dyDescent="0.3">
      <c r="A448" s="1">
        <v>2015</v>
      </c>
      <c r="B448" s="1">
        <v>447</v>
      </c>
      <c r="C448" s="1">
        <v>1</v>
      </c>
      <c r="D448" s="1" t="s">
        <v>61</v>
      </c>
      <c r="E448" s="1" t="s">
        <v>482</v>
      </c>
      <c r="F448" s="1" t="s">
        <v>685</v>
      </c>
      <c r="G448" s="1" t="s">
        <v>42</v>
      </c>
      <c r="H448" s="1" t="s">
        <v>43</v>
      </c>
      <c r="I448" s="1" t="s">
        <v>44</v>
      </c>
      <c r="J448" s="1" t="s">
        <v>45</v>
      </c>
      <c r="K448" s="1">
        <v>12</v>
      </c>
      <c r="L448" s="1">
        <v>16</v>
      </c>
      <c r="M448" s="1" t="s">
        <v>144</v>
      </c>
      <c r="N448" s="1" t="s">
        <v>34</v>
      </c>
      <c r="O448" s="1" t="s">
        <v>43</v>
      </c>
      <c r="P448" s="1" t="s">
        <v>158</v>
      </c>
      <c r="Q448" s="1" t="s">
        <v>159</v>
      </c>
      <c r="R448" s="1">
        <v>257</v>
      </c>
      <c r="S448" s="1">
        <f t="shared" si="26"/>
        <v>1</v>
      </c>
      <c r="T448" s="1" t="s">
        <v>56</v>
      </c>
      <c r="U448" s="1" t="s">
        <v>174</v>
      </c>
      <c r="AA448" s="1">
        <v>1</v>
      </c>
      <c r="AB448" s="1">
        <v>1</v>
      </c>
      <c r="AC448" s="1">
        <v>0</v>
      </c>
      <c r="AD448" s="1">
        <v>0</v>
      </c>
      <c r="AE448" s="1">
        <v>1</v>
      </c>
      <c r="AF448" s="1">
        <v>0</v>
      </c>
      <c r="AG448" s="1">
        <v>1</v>
      </c>
      <c r="AH448" s="1">
        <v>1</v>
      </c>
      <c r="AI448" s="1">
        <f t="shared" si="23"/>
        <v>1</v>
      </c>
      <c r="AJ448" s="1">
        <v>0</v>
      </c>
      <c r="AK448" s="1">
        <f t="shared" si="24"/>
        <v>1</v>
      </c>
      <c r="AL448" s="1">
        <v>1</v>
      </c>
    </row>
    <row r="449" spans="1:38" x14ac:dyDescent="0.3">
      <c r="A449" s="1">
        <v>2015</v>
      </c>
      <c r="B449" s="1">
        <v>448</v>
      </c>
      <c r="C449" s="1">
        <v>1</v>
      </c>
      <c r="D449" s="1" t="s">
        <v>61</v>
      </c>
      <c r="E449" s="1" t="s">
        <v>390</v>
      </c>
      <c r="F449" s="1" t="s">
        <v>686</v>
      </c>
      <c r="G449" s="1" t="s">
        <v>248</v>
      </c>
      <c r="H449" s="1" t="s">
        <v>212</v>
      </c>
      <c r="I449" s="1" t="s">
        <v>44</v>
      </c>
      <c r="J449" s="1" t="s">
        <v>45</v>
      </c>
      <c r="K449" s="1">
        <v>8</v>
      </c>
      <c r="L449" s="1">
        <v>12</v>
      </c>
      <c r="M449" s="1" t="s">
        <v>103</v>
      </c>
      <c r="N449" s="1" t="s">
        <v>34</v>
      </c>
      <c r="O449" s="1" t="s">
        <v>103</v>
      </c>
      <c r="P449" s="1" t="s">
        <v>255</v>
      </c>
      <c r="Q449" s="1" t="s">
        <v>256</v>
      </c>
      <c r="R449" s="1">
        <v>142</v>
      </c>
      <c r="S449" s="1">
        <f t="shared" si="26"/>
        <v>0</v>
      </c>
      <c r="T449" s="1" t="s">
        <v>173</v>
      </c>
      <c r="U449" s="1" t="s">
        <v>174</v>
      </c>
      <c r="AA449" s="1">
        <v>1</v>
      </c>
      <c r="AB449" s="1">
        <v>1</v>
      </c>
      <c r="AC449" s="1">
        <v>0</v>
      </c>
      <c r="AD449" s="1">
        <v>0</v>
      </c>
      <c r="AE449" s="1">
        <v>1</v>
      </c>
      <c r="AF449" s="1">
        <v>0</v>
      </c>
      <c r="AG449" s="1">
        <v>1</v>
      </c>
      <c r="AH449" s="1">
        <v>1</v>
      </c>
      <c r="AI449" s="1">
        <f t="shared" si="23"/>
        <v>1</v>
      </c>
      <c r="AJ449" s="1">
        <v>0</v>
      </c>
      <c r="AK449" s="1">
        <f t="shared" si="24"/>
        <v>1</v>
      </c>
      <c r="AL449" s="1">
        <v>1</v>
      </c>
    </row>
    <row r="450" spans="1:38" x14ac:dyDescent="0.3">
      <c r="A450" s="1">
        <v>2015</v>
      </c>
      <c r="B450" s="1">
        <v>449</v>
      </c>
      <c r="C450" s="1">
        <v>1</v>
      </c>
      <c r="D450" s="1" t="s">
        <v>61</v>
      </c>
      <c r="E450" s="1" t="s">
        <v>391</v>
      </c>
      <c r="F450" s="1" t="s">
        <v>687</v>
      </c>
      <c r="G450" s="1" t="s">
        <v>137</v>
      </c>
      <c r="H450" s="1" t="s">
        <v>138</v>
      </c>
      <c r="I450" s="1" t="s">
        <v>44</v>
      </c>
      <c r="J450" s="1" t="s">
        <v>45</v>
      </c>
      <c r="K450" s="1">
        <v>11</v>
      </c>
      <c r="L450" s="1">
        <v>15</v>
      </c>
      <c r="M450" s="1" t="s">
        <v>43</v>
      </c>
      <c r="N450" s="1" t="s">
        <v>44</v>
      </c>
      <c r="O450" s="1" t="s">
        <v>138</v>
      </c>
      <c r="P450" s="1" t="s">
        <v>137</v>
      </c>
      <c r="Q450" s="1" t="s">
        <v>139</v>
      </c>
      <c r="R450" s="1">
        <v>16</v>
      </c>
      <c r="S450" s="1">
        <f t="shared" si="26"/>
        <v>0</v>
      </c>
      <c r="T450" s="1" t="s">
        <v>56</v>
      </c>
      <c r="U450" s="1" t="s">
        <v>174</v>
      </c>
      <c r="AA450" s="1">
        <v>1</v>
      </c>
      <c r="AB450" s="1">
        <v>1</v>
      </c>
      <c r="AC450" s="1">
        <v>0</v>
      </c>
      <c r="AD450" s="1">
        <v>0</v>
      </c>
      <c r="AE450" s="1">
        <v>1</v>
      </c>
      <c r="AF450" s="1">
        <v>0</v>
      </c>
      <c r="AG450" s="1">
        <v>1</v>
      </c>
      <c r="AH450" s="1">
        <v>1</v>
      </c>
      <c r="AI450" s="1">
        <f t="shared" ref="AI450:AI513" si="27">SUM(AH450,AF450)</f>
        <v>1</v>
      </c>
      <c r="AJ450" s="1">
        <v>0</v>
      </c>
      <c r="AK450" s="1">
        <f t="shared" ref="AK450:AK513" si="28">SUM(AI450:AJ450)</f>
        <v>1</v>
      </c>
      <c r="AL450" s="1">
        <v>1</v>
      </c>
    </row>
    <row r="451" spans="1:38" x14ac:dyDescent="0.3">
      <c r="A451" s="1">
        <v>2015</v>
      </c>
      <c r="B451" s="1">
        <v>450</v>
      </c>
      <c r="C451" s="1">
        <v>1</v>
      </c>
      <c r="D451" s="1" t="s">
        <v>61</v>
      </c>
      <c r="E451" s="1" t="s">
        <v>239</v>
      </c>
      <c r="F451" s="1" t="s">
        <v>1014</v>
      </c>
      <c r="G451" s="1" t="s">
        <v>154</v>
      </c>
      <c r="H451" s="1" t="s">
        <v>155</v>
      </c>
      <c r="I451" s="1" t="s">
        <v>34</v>
      </c>
      <c r="J451" s="1" t="s">
        <v>45</v>
      </c>
      <c r="K451" s="1">
        <v>1</v>
      </c>
      <c r="L451" s="1">
        <v>5</v>
      </c>
      <c r="M451" s="1" t="s">
        <v>195</v>
      </c>
      <c r="N451" s="1" t="s">
        <v>34</v>
      </c>
      <c r="O451" s="1" t="s">
        <v>195</v>
      </c>
      <c r="P451" s="1" t="s">
        <v>196</v>
      </c>
      <c r="Q451" s="1" t="s">
        <v>197</v>
      </c>
      <c r="R451" s="1">
        <v>303</v>
      </c>
      <c r="S451" s="1">
        <f t="shared" si="26"/>
        <v>1</v>
      </c>
      <c r="T451" s="1" t="s">
        <v>173</v>
      </c>
      <c r="U451" s="1" t="s">
        <v>174</v>
      </c>
      <c r="AA451" s="1">
        <v>1</v>
      </c>
      <c r="AB451" s="1">
        <v>1</v>
      </c>
      <c r="AC451" s="1">
        <v>0</v>
      </c>
      <c r="AD451" s="1">
        <v>0</v>
      </c>
      <c r="AE451" s="1">
        <v>1</v>
      </c>
      <c r="AF451" s="1">
        <v>0</v>
      </c>
      <c r="AG451" s="1">
        <v>1</v>
      </c>
      <c r="AH451" s="1">
        <v>1</v>
      </c>
      <c r="AI451" s="1">
        <f t="shared" si="27"/>
        <v>1</v>
      </c>
      <c r="AJ451" s="1">
        <v>0</v>
      </c>
      <c r="AK451" s="1">
        <f t="shared" si="28"/>
        <v>1</v>
      </c>
      <c r="AL451" s="1">
        <v>1</v>
      </c>
    </row>
    <row r="452" spans="1:38" x14ac:dyDescent="0.3">
      <c r="A452" s="1">
        <v>2015</v>
      </c>
      <c r="B452" s="1">
        <v>451</v>
      </c>
      <c r="C452" s="1">
        <v>1</v>
      </c>
      <c r="D452" s="1" t="s">
        <v>61</v>
      </c>
      <c r="E452" s="1" t="s">
        <v>215</v>
      </c>
      <c r="F452" s="1" t="s">
        <v>688</v>
      </c>
      <c r="G452" s="1" t="s">
        <v>171</v>
      </c>
      <c r="H452" s="1" t="s">
        <v>172</v>
      </c>
      <c r="I452" s="1" t="s">
        <v>44</v>
      </c>
      <c r="J452" s="1" t="s">
        <v>45</v>
      </c>
      <c r="K452" s="1">
        <v>1</v>
      </c>
      <c r="L452" s="1">
        <v>14</v>
      </c>
      <c r="M452" s="1" t="s">
        <v>82</v>
      </c>
      <c r="N452" s="1" t="s">
        <v>44</v>
      </c>
      <c r="O452" s="1" t="s">
        <v>82</v>
      </c>
      <c r="P452" s="1" t="s">
        <v>84</v>
      </c>
      <c r="Q452" s="1" t="s">
        <v>85</v>
      </c>
      <c r="R452" s="1">
        <v>78</v>
      </c>
      <c r="S452" s="1">
        <f t="shared" si="26"/>
        <v>0</v>
      </c>
      <c r="T452" s="1" t="s">
        <v>173</v>
      </c>
      <c r="U452" s="1" t="s">
        <v>174</v>
      </c>
      <c r="AA452" s="1">
        <v>1</v>
      </c>
      <c r="AB452" s="1">
        <v>1</v>
      </c>
      <c r="AC452" s="1">
        <v>0</v>
      </c>
      <c r="AD452" s="1">
        <v>0</v>
      </c>
      <c r="AE452" s="1">
        <v>1</v>
      </c>
      <c r="AF452" s="1">
        <v>0</v>
      </c>
      <c r="AG452" s="1">
        <v>1</v>
      </c>
      <c r="AH452" s="1">
        <v>1</v>
      </c>
      <c r="AI452" s="1">
        <f t="shared" si="27"/>
        <v>1</v>
      </c>
      <c r="AJ452" s="1">
        <v>0</v>
      </c>
      <c r="AK452" s="1">
        <f t="shared" si="28"/>
        <v>1</v>
      </c>
      <c r="AL452" s="1">
        <v>1</v>
      </c>
    </row>
    <row r="453" spans="1:38" x14ac:dyDescent="0.3">
      <c r="A453" s="1">
        <v>2015</v>
      </c>
      <c r="B453" s="1">
        <v>452</v>
      </c>
      <c r="C453" s="1">
        <v>1</v>
      </c>
      <c r="D453" s="1" t="s">
        <v>30</v>
      </c>
      <c r="E453" s="1" t="s">
        <v>153</v>
      </c>
      <c r="F453" s="1" t="s">
        <v>689</v>
      </c>
      <c r="G453" s="1" t="s">
        <v>154</v>
      </c>
      <c r="H453" s="1" t="s">
        <v>155</v>
      </c>
      <c r="I453" s="1" t="s">
        <v>34</v>
      </c>
      <c r="J453" s="1" t="s">
        <v>45</v>
      </c>
      <c r="K453" s="1">
        <v>10</v>
      </c>
      <c r="L453" s="1">
        <v>14</v>
      </c>
      <c r="M453" s="1" t="s">
        <v>117</v>
      </c>
      <c r="O453" s="1" t="s">
        <v>155</v>
      </c>
      <c r="P453" s="1" t="s">
        <v>154</v>
      </c>
      <c r="Q453" s="1" t="s">
        <v>156</v>
      </c>
      <c r="R453" s="1">
        <v>3</v>
      </c>
      <c r="S453" s="1">
        <f t="shared" si="26"/>
        <v>0</v>
      </c>
      <c r="T453" s="1" t="s">
        <v>56</v>
      </c>
      <c r="U453" s="1" t="s">
        <v>119</v>
      </c>
      <c r="AA453" s="1">
        <v>1</v>
      </c>
      <c r="AB453" s="1">
        <v>0</v>
      </c>
      <c r="AC453" s="1">
        <v>1</v>
      </c>
      <c r="AD453" s="1">
        <v>0</v>
      </c>
      <c r="AE453" s="1">
        <v>0</v>
      </c>
      <c r="AF453" s="1">
        <v>0</v>
      </c>
      <c r="AG453" s="1">
        <v>0</v>
      </c>
      <c r="AH453" s="1">
        <v>1</v>
      </c>
      <c r="AI453" s="1">
        <f t="shared" si="27"/>
        <v>1</v>
      </c>
      <c r="AJ453" s="1">
        <v>0</v>
      </c>
      <c r="AK453" s="1">
        <f t="shared" si="28"/>
        <v>1</v>
      </c>
      <c r="AL453" s="1">
        <v>1</v>
      </c>
    </row>
    <row r="454" spans="1:38" x14ac:dyDescent="0.3">
      <c r="A454" s="1">
        <v>2015</v>
      </c>
      <c r="B454" s="1">
        <v>453</v>
      </c>
      <c r="C454" s="1">
        <v>1</v>
      </c>
      <c r="D454" s="1" t="s">
        <v>61</v>
      </c>
      <c r="E454" s="1" t="s">
        <v>303</v>
      </c>
      <c r="F454" s="1" t="s">
        <v>690</v>
      </c>
      <c r="G454" s="1" t="s">
        <v>131</v>
      </c>
      <c r="H454" s="1" t="s">
        <v>132</v>
      </c>
      <c r="I454" s="1" t="s">
        <v>44</v>
      </c>
      <c r="J454" s="1" t="s">
        <v>45</v>
      </c>
      <c r="K454" s="1">
        <v>4</v>
      </c>
      <c r="L454" s="1">
        <v>7</v>
      </c>
      <c r="M454" s="1" t="s">
        <v>220</v>
      </c>
      <c r="N454" s="1" t="s">
        <v>34</v>
      </c>
      <c r="O454" s="1" t="s">
        <v>220</v>
      </c>
      <c r="P454" s="1" t="s">
        <v>219</v>
      </c>
      <c r="Q454" s="1" t="s">
        <v>258</v>
      </c>
      <c r="R454" s="1">
        <v>184</v>
      </c>
      <c r="S454" s="1">
        <f t="shared" si="26"/>
        <v>0</v>
      </c>
      <c r="T454" s="1" t="s">
        <v>173</v>
      </c>
      <c r="U454" s="1" t="s">
        <v>174</v>
      </c>
      <c r="AA454" s="1">
        <v>1</v>
      </c>
      <c r="AB454" s="1">
        <v>1</v>
      </c>
      <c r="AC454" s="1">
        <v>0</v>
      </c>
      <c r="AD454" s="1">
        <v>0</v>
      </c>
      <c r="AE454" s="1">
        <v>1</v>
      </c>
      <c r="AF454" s="1">
        <v>0</v>
      </c>
      <c r="AG454" s="1">
        <v>1</v>
      </c>
      <c r="AH454" s="1">
        <v>1</v>
      </c>
      <c r="AI454" s="1">
        <f t="shared" si="27"/>
        <v>1</v>
      </c>
      <c r="AJ454" s="1">
        <v>0</v>
      </c>
      <c r="AK454" s="1">
        <f t="shared" si="28"/>
        <v>1</v>
      </c>
      <c r="AL454" s="1">
        <v>1</v>
      </c>
    </row>
    <row r="455" spans="1:38" x14ac:dyDescent="0.3">
      <c r="A455" s="1">
        <v>2015</v>
      </c>
      <c r="B455" s="1">
        <v>454</v>
      </c>
      <c r="C455" s="1">
        <v>1</v>
      </c>
      <c r="D455" s="1" t="s">
        <v>61</v>
      </c>
      <c r="E455" s="1" t="s">
        <v>440</v>
      </c>
      <c r="F455" s="1" t="s">
        <v>691</v>
      </c>
      <c r="G455" s="1" t="s">
        <v>102</v>
      </c>
      <c r="H455" s="1" t="s">
        <v>103</v>
      </c>
      <c r="I455" s="1" t="s">
        <v>34</v>
      </c>
      <c r="J455" s="1" t="s">
        <v>45</v>
      </c>
      <c r="K455" s="1">
        <v>10</v>
      </c>
      <c r="L455" s="1">
        <v>14</v>
      </c>
      <c r="M455" s="1" t="s">
        <v>220</v>
      </c>
      <c r="N455" s="1" t="s">
        <v>34</v>
      </c>
      <c r="O455" s="1" t="s">
        <v>103</v>
      </c>
      <c r="P455" s="1" t="s">
        <v>255</v>
      </c>
      <c r="Q455" s="1" t="s">
        <v>256</v>
      </c>
      <c r="R455" s="1">
        <v>142</v>
      </c>
      <c r="S455" s="1">
        <f t="shared" si="26"/>
        <v>0</v>
      </c>
      <c r="T455" s="1" t="s">
        <v>56</v>
      </c>
      <c r="U455" s="1" t="s">
        <v>174</v>
      </c>
      <c r="AA455" s="1">
        <v>1</v>
      </c>
      <c r="AB455" s="1">
        <v>1</v>
      </c>
      <c r="AC455" s="1">
        <v>0</v>
      </c>
      <c r="AD455" s="1">
        <v>0</v>
      </c>
      <c r="AE455" s="1">
        <v>1</v>
      </c>
      <c r="AF455" s="1">
        <v>0</v>
      </c>
      <c r="AG455" s="1">
        <v>1</v>
      </c>
      <c r="AH455" s="1">
        <v>1</v>
      </c>
      <c r="AI455" s="1">
        <f t="shared" si="27"/>
        <v>1</v>
      </c>
      <c r="AJ455" s="1">
        <v>0</v>
      </c>
      <c r="AK455" s="1">
        <f t="shared" si="28"/>
        <v>1</v>
      </c>
      <c r="AL455" s="1">
        <v>1</v>
      </c>
    </row>
    <row r="456" spans="1:38" x14ac:dyDescent="0.3">
      <c r="A456" s="1">
        <v>2015</v>
      </c>
      <c r="B456" s="1">
        <v>455</v>
      </c>
      <c r="C456" s="1">
        <v>1</v>
      </c>
      <c r="D456" s="1" t="s">
        <v>61</v>
      </c>
      <c r="E456" s="1" t="s">
        <v>580</v>
      </c>
      <c r="F456" s="1" t="s">
        <v>692</v>
      </c>
      <c r="G456" s="1" t="s">
        <v>102</v>
      </c>
      <c r="H456" s="1" t="s">
        <v>103</v>
      </c>
      <c r="I456" s="1" t="s">
        <v>34</v>
      </c>
      <c r="J456" s="1" t="s">
        <v>45</v>
      </c>
      <c r="K456" s="1">
        <v>16</v>
      </c>
      <c r="L456" s="1">
        <v>20</v>
      </c>
      <c r="M456" s="1" t="s">
        <v>64</v>
      </c>
      <c r="N456" s="1" t="s">
        <v>34</v>
      </c>
      <c r="O456" s="1" t="s">
        <v>64</v>
      </c>
      <c r="P456" s="1" t="s">
        <v>63</v>
      </c>
      <c r="Q456" s="1" t="s">
        <v>152</v>
      </c>
      <c r="R456" s="1">
        <v>5</v>
      </c>
      <c r="S456" s="1">
        <f t="shared" si="26"/>
        <v>0</v>
      </c>
      <c r="T456" s="1" t="s">
        <v>173</v>
      </c>
      <c r="U456" s="1" t="s">
        <v>174</v>
      </c>
      <c r="AA456" s="1">
        <v>1</v>
      </c>
      <c r="AB456" s="1">
        <v>1</v>
      </c>
      <c r="AC456" s="1">
        <v>0</v>
      </c>
      <c r="AD456" s="1">
        <v>0</v>
      </c>
      <c r="AE456" s="1">
        <v>1</v>
      </c>
      <c r="AF456" s="1">
        <v>0</v>
      </c>
      <c r="AG456" s="1">
        <v>1</v>
      </c>
      <c r="AH456" s="1">
        <v>1</v>
      </c>
      <c r="AI456" s="1">
        <f t="shared" si="27"/>
        <v>1</v>
      </c>
      <c r="AJ456" s="1">
        <v>0</v>
      </c>
      <c r="AK456" s="1">
        <f t="shared" si="28"/>
        <v>1</v>
      </c>
      <c r="AL456" s="1">
        <v>1</v>
      </c>
    </row>
    <row r="457" spans="1:38" x14ac:dyDescent="0.3">
      <c r="A457" s="1">
        <v>2015</v>
      </c>
      <c r="B457" s="1">
        <v>456</v>
      </c>
      <c r="C457" s="1">
        <v>1</v>
      </c>
      <c r="D457" s="1" t="s">
        <v>61</v>
      </c>
      <c r="E457" s="1" t="s">
        <v>330</v>
      </c>
      <c r="F457" s="1" t="s">
        <v>693</v>
      </c>
      <c r="G457" s="1" t="s">
        <v>98</v>
      </c>
      <c r="H457" s="1" t="s">
        <v>216</v>
      </c>
      <c r="I457" s="1" t="s">
        <v>44</v>
      </c>
      <c r="J457" s="1" t="s">
        <v>45</v>
      </c>
      <c r="K457" s="1">
        <v>5</v>
      </c>
      <c r="L457" s="1">
        <v>9</v>
      </c>
      <c r="M457" s="1" t="s">
        <v>212</v>
      </c>
      <c r="N457" s="1" t="s">
        <v>44</v>
      </c>
      <c r="O457" s="1" t="s">
        <v>216</v>
      </c>
      <c r="P457" s="1" t="s">
        <v>209</v>
      </c>
      <c r="Q457" s="1" t="s">
        <v>210</v>
      </c>
      <c r="R457" s="1">
        <v>2</v>
      </c>
      <c r="S457" s="1">
        <f t="shared" si="26"/>
        <v>0</v>
      </c>
      <c r="T457" s="1" t="s">
        <v>56</v>
      </c>
      <c r="U457" s="1" t="s">
        <v>174</v>
      </c>
      <c r="AA457" s="1">
        <v>1</v>
      </c>
      <c r="AB457" s="1">
        <v>1</v>
      </c>
      <c r="AC457" s="1">
        <v>0</v>
      </c>
      <c r="AD457" s="1">
        <v>0</v>
      </c>
      <c r="AE457" s="1">
        <v>1</v>
      </c>
      <c r="AF457" s="1">
        <v>0</v>
      </c>
      <c r="AG457" s="1">
        <v>1</v>
      </c>
      <c r="AH457" s="1">
        <v>1</v>
      </c>
      <c r="AI457" s="1">
        <f t="shared" si="27"/>
        <v>1</v>
      </c>
      <c r="AJ457" s="1">
        <v>0</v>
      </c>
      <c r="AK457" s="1">
        <f t="shared" si="28"/>
        <v>1</v>
      </c>
      <c r="AL457" s="1">
        <v>1</v>
      </c>
    </row>
    <row r="458" spans="1:38" x14ac:dyDescent="0.3">
      <c r="A458" s="1">
        <v>2015</v>
      </c>
      <c r="B458" s="1">
        <v>457</v>
      </c>
      <c r="C458" s="1">
        <v>1</v>
      </c>
      <c r="D458" s="1" t="s">
        <v>61</v>
      </c>
      <c r="E458" s="1" t="s">
        <v>457</v>
      </c>
      <c r="F458" s="1" t="s">
        <v>239</v>
      </c>
      <c r="G458" s="1" t="s">
        <v>94</v>
      </c>
      <c r="H458" s="1" t="s">
        <v>95</v>
      </c>
      <c r="I458" s="1" t="s">
        <v>44</v>
      </c>
      <c r="J458" s="1" t="s">
        <v>45</v>
      </c>
      <c r="K458" s="1">
        <v>11</v>
      </c>
      <c r="L458" s="1">
        <v>15</v>
      </c>
      <c r="M458" s="1" t="s">
        <v>99</v>
      </c>
      <c r="N458" s="1" t="s">
        <v>44</v>
      </c>
      <c r="O458" s="1" t="s">
        <v>95</v>
      </c>
      <c r="P458" s="1" t="s">
        <v>94</v>
      </c>
      <c r="Q458" s="1" t="s">
        <v>176</v>
      </c>
      <c r="R458" s="1">
        <v>15</v>
      </c>
      <c r="S458" s="1">
        <f t="shared" si="26"/>
        <v>0</v>
      </c>
      <c r="T458" s="1" t="s">
        <v>56</v>
      </c>
      <c r="U458" s="1" t="s">
        <v>174</v>
      </c>
      <c r="AA458" s="1">
        <v>1</v>
      </c>
      <c r="AB458" s="1">
        <v>1</v>
      </c>
      <c r="AC458" s="1">
        <v>0</v>
      </c>
      <c r="AD458" s="1">
        <v>0</v>
      </c>
      <c r="AE458" s="1">
        <v>1</v>
      </c>
      <c r="AF458" s="1">
        <v>0</v>
      </c>
      <c r="AG458" s="1">
        <v>1</v>
      </c>
      <c r="AH458" s="1">
        <v>1</v>
      </c>
      <c r="AI458" s="1">
        <f t="shared" si="27"/>
        <v>1</v>
      </c>
      <c r="AJ458" s="1">
        <v>0</v>
      </c>
      <c r="AK458" s="1">
        <f t="shared" si="28"/>
        <v>1</v>
      </c>
      <c r="AL458" s="1">
        <v>1</v>
      </c>
    </row>
    <row r="459" spans="1:38" x14ac:dyDescent="0.3">
      <c r="A459" s="1">
        <v>2015</v>
      </c>
      <c r="B459" s="1">
        <v>458</v>
      </c>
      <c r="C459" s="1">
        <v>1</v>
      </c>
      <c r="D459" s="1" t="s">
        <v>61</v>
      </c>
      <c r="E459" s="1" t="s">
        <v>442</v>
      </c>
      <c r="F459" s="1" t="s">
        <v>694</v>
      </c>
      <c r="G459" s="1" t="s">
        <v>154</v>
      </c>
      <c r="H459" s="1" t="s">
        <v>155</v>
      </c>
      <c r="I459" s="1" t="s">
        <v>34</v>
      </c>
      <c r="J459" s="1" t="s">
        <v>45</v>
      </c>
      <c r="K459" s="1">
        <v>10</v>
      </c>
      <c r="L459" s="1">
        <v>14</v>
      </c>
      <c r="M459" s="1" t="s">
        <v>83</v>
      </c>
      <c r="N459" s="1" t="s">
        <v>34</v>
      </c>
      <c r="O459" s="1" t="s">
        <v>155</v>
      </c>
      <c r="P459" s="1" t="s">
        <v>154</v>
      </c>
      <c r="Q459" s="1" t="s">
        <v>156</v>
      </c>
      <c r="R459" s="1">
        <v>3</v>
      </c>
      <c r="S459" s="1">
        <f t="shared" si="26"/>
        <v>0</v>
      </c>
      <c r="T459" s="1" t="s">
        <v>56</v>
      </c>
      <c r="U459" s="1" t="s">
        <v>174</v>
      </c>
      <c r="AA459" s="1">
        <v>1</v>
      </c>
      <c r="AB459" s="1">
        <v>1</v>
      </c>
      <c r="AC459" s="1">
        <v>0</v>
      </c>
      <c r="AD459" s="1">
        <v>0</v>
      </c>
      <c r="AE459" s="1">
        <v>1</v>
      </c>
      <c r="AF459" s="1">
        <v>0</v>
      </c>
      <c r="AG459" s="1">
        <v>1</v>
      </c>
      <c r="AH459" s="1">
        <v>1</v>
      </c>
      <c r="AI459" s="1">
        <f t="shared" si="27"/>
        <v>1</v>
      </c>
      <c r="AJ459" s="1">
        <v>0</v>
      </c>
      <c r="AK459" s="1">
        <f t="shared" si="28"/>
        <v>1</v>
      </c>
      <c r="AL459" s="1">
        <v>1</v>
      </c>
    </row>
    <row r="460" spans="1:38" x14ac:dyDescent="0.3">
      <c r="A460" s="1">
        <v>2015</v>
      </c>
      <c r="B460" s="1">
        <v>459</v>
      </c>
      <c r="C460" s="1">
        <v>1</v>
      </c>
      <c r="D460" s="1" t="s">
        <v>61</v>
      </c>
      <c r="E460" s="1" t="s">
        <v>420</v>
      </c>
      <c r="F460" s="1" t="s">
        <v>695</v>
      </c>
      <c r="G460" s="1" t="s">
        <v>166</v>
      </c>
      <c r="H460" s="1" t="s">
        <v>167</v>
      </c>
      <c r="I460" s="1" t="s">
        <v>44</v>
      </c>
      <c r="J460" s="1" t="s">
        <v>45</v>
      </c>
      <c r="K460" s="1">
        <v>9</v>
      </c>
      <c r="L460" s="1">
        <v>13</v>
      </c>
      <c r="M460" s="1" t="s">
        <v>103</v>
      </c>
      <c r="N460" s="1" t="s">
        <v>34</v>
      </c>
      <c r="O460" s="1" t="s">
        <v>167</v>
      </c>
      <c r="P460" s="1" t="s">
        <v>168</v>
      </c>
      <c r="Q460" s="1" t="s">
        <v>169</v>
      </c>
      <c r="R460" s="1">
        <v>257</v>
      </c>
      <c r="S460" s="1">
        <f t="shared" si="26"/>
        <v>1</v>
      </c>
      <c r="T460" s="1" t="s">
        <v>56</v>
      </c>
      <c r="U460" s="1" t="s">
        <v>174</v>
      </c>
      <c r="AA460" s="1">
        <v>1</v>
      </c>
      <c r="AB460" s="1">
        <v>1</v>
      </c>
      <c r="AC460" s="1">
        <v>0</v>
      </c>
      <c r="AD460" s="1">
        <v>0</v>
      </c>
      <c r="AE460" s="1">
        <v>1</v>
      </c>
      <c r="AF460" s="1">
        <v>0</v>
      </c>
      <c r="AG460" s="1">
        <v>1</v>
      </c>
      <c r="AH460" s="1">
        <v>1</v>
      </c>
      <c r="AI460" s="1">
        <f t="shared" si="27"/>
        <v>1</v>
      </c>
      <c r="AJ460" s="1">
        <v>0</v>
      </c>
      <c r="AK460" s="1">
        <f t="shared" si="28"/>
        <v>1</v>
      </c>
      <c r="AL460" s="1">
        <v>1</v>
      </c>
    </row>
    <row r="461" spans="1:38" x14ac:dyDescent="0.3">
      <c r="A461" s="1">
        <v>2015</v>
      </c>
      <c r="B461" s="1">
        <v>460</v>
      </c>
      <c r="C461" s="1">
        <v>1</v>
      </c>
      <c r="D461" s="1" t="s">
        <v>61</v>
      </c>
      <c r="E461" s="1" t="s">
        <v>1007</v>
      </c>
      <c r="F461" s="1" t="s">
        <v>696</v>
      </c>
      <c r="G461" s="1" t="s">
        <v>248</v>
      </c>
      <c r="H461" s="1" t="s">
        <v>212</v>
      </c>
      <c r="I461" s="1" t="s">
        <v>44</v>
      </c>
      <c r="J461" s="1" t="s">
        <v>45</v>
      </c>
      <c r="K461" s="1">
        <v>11</v>
      </c>
      <c r="L461" s="1">
        <v>15</v>
      </c>
      <c r="M461" s="1" t="s">
        <v>64</v>
      </c>
      <c r="N461" s="1" t="s">
        <v>34</v>
      </c>
      <c r="O461" s="1" t="s">
        <v>64</v>
      </c>
      <c r="P461" s="1" t="s">
        <v>63</v>
      </c>
      <c r="Q461" s="1" t="s">
        <v>152</v>
      </c>
      <c r="R461" s="1">
        <v>5</v>
      </c>
      <c r="S461" s="1">
        <f t="shared" si="26"/>
        <v>0</v>
      </c>
      <c r="T461" s="1" t="s">
        <v>173</v>
      </c>
      <c r="U461" s="1" t="s">
        <v>174</v>
      </c>
      <c r="AA461" s="1">
        <v>1</v>
      </c>
      <c r="AB461" s="1">
        <v>1</v>
      </c>
      <c r="AC461" s="1">
        <v>0</v>
      </c>
      <c r="AD461" s="1">
        <v>0</v>
      </c>
      <c r="AE461" s="1">
        <v>1</v>
      </c>
      <c r="AF461" s="1">
        <v>0</v>
      </c>
      <c r="AG461" s="1">
        <v>1</v>
      </c>
      <c r="AH461" s="1">
        <v>1</v>
      </c>
      <c r="AI461" s="1">
        <f t="shared" si="27"/>
        <v>1</v>
      </c>
      <c r="AJ461" s="1">
        <v>0</v>
      </c>
      <c r="AK461" s="1">
        <f t="shared" si="28"/>
        <v>1</v>
      </c>
      <c r="AL461" s="1">
        <v>1</v>
      </c>
    </row>
    <row r="462" spans="1:38" x14ac:dyDescent="0.3">
      <c r="A462" s="1">
        <v>2015</v>
      </c>
      <c r="B462" s="1">
        <v>461</v>
      </c>
      <c r="C462" s="1">
        <v>1</v>
      </c>
      <c r="D462" s="1" t="s">
        <v>61</v>
      </c>
      <c r="E462" s="1" t="s">
        <v>1007</v>
      </c>
      <c r="F462" s="1" t="s">
        <v>697</v>
      </c>
      <c r="G462" s="1" t="s">
        <v>143</v>
      </c>
      <c r="H462" s="1" t="s">
        <v>144</v>
      </c>
      <c r="I462" s="1" t="s">
        <v>34</v>
      </c>
      <c r="J462" s="1" t="s">
        <v>45</v>
      </c>
      <c r="K462" s="1">
        <v>13</v>
      </c>
      <c r="L462" s="1">
        <v>17</v>
      </c>
      <c r="M462" s="1" t="s">
        <v>95</v>
      </c>
      <c r="N462" s="1" t="s">
        <v>44</v>
      </c>
      <c r="O462" s="1" t="s">
        <v>144</v>
      </c>
      <c r="P462" s="1" t="s">
        <v>145</v>
      </c>
      <c r="Q462" s="1" t="s">
        <v>146</v>
      </c>
      <c r="R462" s="1">
        <v>232</v>
      </c>
      <c r="S462" s="1">
        <f t="shared" si="26"/>
        <v>1</v>
      </c>
      <c r="T462" s="1" t="s">
        <v>56</v>
      </c>
      <c r="U462" s="1" t="s">
        <v>174</v>
      </c>
      <c r="AA462" s="1">
        <v>1</v>
      </c>
      <c r="AB462" s="1">
        <v>1</v>
      </c>
      <c r="AC462" s="1">
        <v>0</v>
      </c>
      <c r="AD462" s="1">
        <v>0</v>
      </c>
      <c r="AE462" s="1">
        <v>1</v>
      </c>
      <c r="AF462" s="1">
        <v>0</v>
      </c>
      <c r="AG462" s="1">
        <v>1</v>
      </c>
      <c r="AH462" s="1">
        <v>1</v>
      </c>
      <c r="AI462" s="1">
        <f t="shared" si="27"/>
        <v>1</v>
      </c>
      <c r="AJ462" s="1">
        <v>0</v>
      </c>
      <c r="AK462" s="1">
        <f t="shared" si="28"/>
        <v>1</v>
      </c>
      <c r="AL462" s="1">
        <v>1</v>
      </c>
    </row>
    <row r="463" spans="1:38" x14ac:dyDescent="0.3">
      <c r="A463" s="1">
        <v>2015</v>
      </c>
      <c r="B463" s="1">
        <v>462</v>
      </c>
      <c r="C463" s="1">
        <v>1</v>
      </c>
      <c r="D463" s="1" t="s">
        <v>61</v>
      </c>
      <c r="E463" s="1" t="s">
        <v>582</v>
      </c>
      <c r="F463" s="1" t="s">
        <v>698</v>
      </c>
      <c r="G463" s="1" t="s">
        <v>171</v>
      </c>
      <c r="H463" s="1" t="s">
        <v>172</v>
      </c>
      <c r="I463" s="1" t="s">
        <v>44</v>
      </c>
      <c r="J463" s="1" t="s">
        <v>35</v>
      </c>
      <c r="K463" s="1">
        <v>1</v>
      </c>
      <c r="L463" s="1">
        <v>22</v>
      </c>
      <c r="M463" s="1" t="s">
        <v>48</v>
      </c>
      <c r="N463" s="1" t="s">
        <v>34</v>
      </c>
      <c r="O463" s="1" t="s">
        <v>48</v>
      </c>
      <c r="P463" s="1" t="s">
        <v>47</v>
      </c>
      <c r="Q463" s="1" t="s">
        <v>120</v>
      </c>
      <c r="R463" s="1">
        <v>153</v>
      </c>
      <c r="S463" s="1">
        <f t="shared" si="26"/>
        <v>0</v>
      </c>
      <c r="T463" s="1" t="s">
        <v>173</v>
      </c>
      <c r="U463" s="1" t="s">
        <v>174</v>
      </c>
      <c r="AA463" s="1">
        <v>1</v>
      </c>
      <c r="AB463" s="1">
        <v>1</v>
      </c>
      <c r="AC463" s="1">
        <v>0</v>
      </c>
      <c r="AD463" s="1">
        <v>0</v>
      </c>
      <c r="AE463" s="1">
        <v>0</v>
      </c>
      <c r="AF463" s="1">
        <v>1</v>
      </c>
      <c r="AG463" s="1">
        <v>1</v>
      </c>
      <c r="AH463" s="1">
        <v>0</v>
      </c>
      <c r="AI463" s="1">
        <f t="shared" si="27"/>
        <v>1</v>
      </c>
      <c r="AJ463" s="1">
        <v>0</v>
      </c>
      <c r="AK463" s="1">
        <f t="shared" si="28"/>
        <v>1</v>
      </c>
      <c r="AL463" s="1">
        <v>1</v>
      </c>
    </row>
    <row r="464" spans="1:38" x14ac:dyDescent="0.3">
      <c r="A464" s="1">
        <v>2015</v>
      </c>
      <c r="B464" s="1">
        <v>463</v>
      </c>
      <c r="C464" s="1">
        <v>1</v>
      </c>
      <c r="D464" s="1" t="s">
        <v>61</v>
      </c>
      <c r="E464" s="1" t="s">
        <v>582</v>
      </c>
      <c r="F464" s="1" t="s">
        <v>699</v>
      </c>
      <c r="G464" s="1" t="s">
        <v>94</v>
      </c>
      <c r="H464" s="1" t="s">
        <v>95</v>
      </c>
      <c r="I464" s="1" t="s">
        <v>44</v>
      </c>
      <c r="J464" s="1" t="s">
        <v>45</v>
      </c>
      <c r="K464" s="1">
        <v>8</v>
      </c>
      <c r="L464" s="1">
        <v>12</v>
      </c>
      <c r="M464" s="1" t="s">
        <v>87</v>
      </c>
      <c r="N464" s="1" t="s">
        <v>44</v>
      </c>
      <c r="O464" s="1" t="s">
        <v>95</v>
      </c>
      <c r="P464" s="1" t="s">
        <v>94</v>
      </c>
      <c r="Q464" s="1" t="s">
        <v>176</v>
      </c>
      <c r="R464" s="1">
        <v>15</v>
      </c>
      <c r="S464" s="1">
        <f t="shared" si="26"/>
        <v>0</v>
      </c>
      <c r="T464" s="1" t="s">
        <v>56</v>
      </c>
      <c r="U464" s="1" t="s">
        <v>174</v>
      </c>
      <c r="AA464" s="1">
        <v>1</v>
      </c>
      <c r="AB464" s="1">
        <v>1</v>
      </c>
      <c r="AC464" s="1">
        <v>0</v>
      </c>
      <c r="AD464" s="1">
        <v>0</v>
      </c>
      <c r="AE464" s="1">
        <v>1</v>
      </c>
      <c r="AF464" s="1">
        <v>0</v>
      </c>
      <c r="AG464" s="1">
        <v>1</v>
      </c>
      <c r="AH464" s="1">
        <v>1</v>
      </c>
      <c r="AI464" s="1">
        <f t="shared" si="27"/>
        <v>1</v>
      </c>
      <c r="AJ464" s="1">
        <v>0</v>
      </c>
      <c r="AK464" s="1">
        <f t="shared" si="28"/>
        <v>1</v>
      </c>
      <c r="AL464" s="1">
        <v>1</v>
      </c>
    </row>
    <row r="465" spans="1:38" x14ac:dyDescent="0.3">
      <c r="A465" s="1">
        <v>2015</v>
      </c>
      <c r="B465" s="1">
        <v>464</v>
      </c>
      <c r="C465" s="1">
        <v>1</v>
      </c>
      <c r="D465" s="1" t="s">
        <v>61</v>
      </c>
      <c r="E465" s="1" t="s">
        <v>66</v>
      </c>
      <c r="F465" s="1" t="s">
        <v>700</v>
      </c>
      <c r="G465" s="1" t="s">
        <v>67</v>
      </c>
      <c r="H465" s="1" t="s">
        <v>68</v>
      </c>
      <c r="I465" s="1" t="s">
        <v>34</v>
      </c>
      <c r="J465" s="1" t="s">
        <v>45</v>
      </c>
      <c r="K465" s="1">
        <v>11</v>
      </c>
      <c r="L465" s="1">
        <v>15</v>
      </c>
      <c r="M465" s="1" t="s">
        <v>48</v>
      </c>
      <c r="N465" s="1" t="s">
        <v>34</v>
      </c>
      <c r="O465" s="1" t="s">
        <v>68</v>
      </c>
      <c r="P465" s="1" t="s">
        <v>69</v>
      </c>
      <c r="Q465" s="1" t="s">
        <v>70</v>
      </c>
      <c r="R465" s="1">
        <v>326</v>
      </c>
      <c r="S465" s="1">
        <f t="shared" si="26"/>
        <v>1</v>
      </c>
      <c r="T465" s="1" t="s">
        <v>56</v>
      </c>
      <c r="U465" s="1" t="s">
        <v>50</v>
      </c>
      <c r="V465" s="1" t="s">
        <v>1023</v>
      </c>
      <c r="AA465" s="1">
        <v>1</v>
      </c>
      <c r="AB465" s="1">
        <v>0</v>
      </c>
      <c r="AC465" s="1">
        <v>0</v>
      </c>
      <c r="AD465" s="1">
        <v>0</v>
      </c>
      <c r="AE465" s="1">
        <v>0</v>
      </c>
      <c r="AF465" s="1">
        <v>0</v>
      </c>
      <c r="AG465" s="1">
        <v>0</v>
      </c>
      <c r="AH465" s="1">
        <v>1</v>
      </c>
      <c r="AI465" s="1">
        <f t="shared" si="27"/>
        <v>1</v>
      </c>
      <c r="AJ465" s="1">
        <v>0</v>
      </c>
      <c r="AK465" s="1">
        <f t="shared" si="28"/>
        <v>1</v>
      </c>
      <c r="AL465" s="1">
        <v>1</v>
      </c>
    </row>
    <row r="466" spans="1:38" x14ac:dyDescent="0.3">
      <c r="A466" s="1">
        <v>2015</v>
      </c>
      <c r="B466" s="1">
        <v>465</v>
      </c>
      <c r="C466" s="1">
        <v>1</v>
      </c>
      <c r="D466" s="1" t="s">
        <v>61</v>
      </c>
      <c r="E466" s="1" t="s">
        <v>285</v>
      </c>
      <c r="F466" s="1" t="s">
        <v>701</v>
      </c>
      <c r="G466" s="1" t="s">
        <v>219</v>
      </c>
      <c r="H466" s="1" t="s">
        <v>220</v>
      </c>
      <c r="I466" s="1" t="s">
        <v>34</v>
      </c>
      <c r="J466" s="1" t="s">
        <v>45</v>
      </c>
      <c r="K466" s="1">
        <v>3</v>
      </c>
      <c r="L466" s="1">
        <v>7</v>
      </c>
      <c r="M466" s="1" t="s">
        <v>64</v>
      </c>
      <c r="N466" s="1" t="s">
        <v>34</v>
      </c>
      <c r="O466" s="1" t="s">
        <v>64</v>
      </c>
      <c r="P466" s="1" t="s">
        <v>63</v>
      </c>
      <c r="Q466" s="1" t="s">
        <v>152</v>
      </c>
      <c r="R466" s="1">
        <v>5</v>
      </c>
      <c r="S466" s="1">
        <f t="shared" si="26"/>
        <v>0</v>
      </c>
      <c r="T466" s="1" t="s">
        <v>173</v>
      </c>
      <c r="U466" s="1" t="s">
        <v>174</v>
      </c>
      <c r="AA466" s="1">
        <v>1</v>
      </c>
      <c r="AB466" s="1">
        <v>1</v>
      </c>
      <c r="AC466" s="1">
        <v>0</v>
      </c>
      <c r="AD466" s="1">
        <v>0</v>
      </c>
      <c r="AE466" s="1">
        <v>1</v>
      </c>
      <c r="AF466" s="1">
        <v>0</v>
      </c>
      <c r="AG466" s="1">
        <v>1</v>
      </c>
      <c r="AH466" s="1">
        <v>1</v>
      </c>
      <c r="AI466" s="1">
        <f t="shared" si="27"/>
        <v>1</v>
      </c>
      <c r="AJ466" s="1">
        <v>0</v>
      </c>
      <c r="AK466" s="1">
        <f t="shared" si="28"/>
        <v>1</v>
      </c>
      <c r="AL466" s="1">
        <v>1</v>
      </c>
    </row>
    <row r="467" spans="1:38" x14ac:dyDescent="0.3">
      <c r="A467" s="1">
        <v>2015</v>
      </c>
      <c r="B467" s="1">
        <v>466</v>
      </c>
      <c r="C467" s="1">
        <v>1</v>
      </c>
      <c r="D467" s="1" t="s">
        <v>61</v>
      </c>
      <c r="E467" s="1" t="s">
        <v>394</v>
      </c>
      <c r="F467" s="1" t="s">
        <v>702</v>
      </c>
      <c r="G467" s="1" t="s">
        <v>219</v>
      </c>
      <c r="H467" s="1" t="s">
        <v>220</v>
      </c>
      <c r="I467" s="1" t="s">
        <v>34</v>
      </c>
      <c r="J467" s="1" t="s">
        <v>45</v>
      </c>
      <c r="K467" s="1">
        <v>8</v>
      </c>
      <c r="L467" s="1">
        <v>12</v>
      </c>
      <c r="M467" s="1" t="s">
        <v>167</v>
      </c>
      <c r="N467" s="1" t="s">
        <v>44</v>
      </c>
      <c r="O467" s="1" t="s">
        <v>220</v>
      </c>
      <c r="P467" s="1" t="s">
        <v>219</v>
      </c>
      <c r="Q467" s="1" t="s">
        <v>258</v>
      </c>
      <c r="R467" s="1">
        <v>184</v>
      </c>
      <c r="S467" s="1">
        <f t="shared" si="26"/>
        <v>0</v>
      </c>
      <c r="T467" s="1" t="s">
        <v>56</v>
      </c>
      <c r="U467" s="1" t="s">
        <v>174</v>
      </c>
      <c r="AA467" s="1">
        <v>1</v>
      </c>
      <c r="AB467" s="1">
        <v>1</v>
      </c>
      <c r="AC467" s="1">
        <v>0</v>
      </c>
      <c r="AD467" s="1">
        <v>0</v>
      </c>
      <c r="AE467" s="1">
        <v>1</v>
      </c>
      <c r="AF467" s="1">
        <v>0</v>
      </c>
      <c r="AG467" s="1">
        <v>1</v>
      </c>
      <c r="AH467" s="1">
        <v>1</v>
      </c>
      <c r="AI467" s="1">
        <f t="shared" si="27"/>
        <v>1</v>
      </c>
      <c r="AJ467" s="1">
        <v>0</v>
      </c>
      <c r="AK467" s="1">
        <f t="shared" si="28"/>
        <v>1</v>
      </c>
      <c r="AL467" s="1">
        <v>1</v>
      </c>
    </row>
    <row r="468" spans="1:38" x14ac:dyDescent="0.3">
      <c r="A468" s="1">
        <v>2015</v>
      </c>
      <c r="B468" s="1">
        <v>467</v>
      </c>
      <c r="C468" s="1">
        <v>1</v>
      </c>
      <c r="D468" s="1" t="s">
        <v>61</v>
      </c>
      <c r="E468" s="1" t="s">
        <v>458</v>
      </c>
      <c r="F468" s="1" t="s">
        <v>703</v>
      </c>
      <c r="G468" s="1" t="s">
        <v>219</v>
      </c>
      <c r="H468" s="1" t="s">
        <v>220</v>
      </c>
      <c r="I468" s="1" t="s">
        <v>34</v>
      </c>
      <c r="J468" s="1" t="s">
        <v>45</v>
      </c>
      <c r="K468" s="1">
        <v>11</v>
      </c>
      <c r="L468" s="1">
        <v>15</v>
      </c>
      <c r="M468" s="1" t="s">
        <v>162</v>
      </c>
      <c r="N468" s="1" t="s">
        <v>34</v>
      </c>
      <c r="O468" s="1" t="s">
        <v>220</v>
      </c>
      <c r="P468" s="1" t="s">
        <v>219</v>
      </c>
      <c r="Q468" s="1" t="s">
        <v>258</v>
      </c>
      <c r="R468" s="1">
        <v>184</v>
      </c>
      <c r="S468" s="1">
        <f t="shared" si="26"/>
        <v>0</v>
      </c>
      <c r="T468" s="1" t="s">
        <v>56</v>
      </c>
      <c r="U468" s="1" t="s">
        <v>174</v>
      </c>
      <c r="AA468" s="1">
        <v>1</v>
      </c>
      <c r="AB468" s="1">
        <v>1</v>
      </c>
      <c r="AC468" s="1">
        <v>0</v>
      </c>
      <c r="AD468" s="1">
        <v>0</v>
      </c>
      <c r="AE468" s="1">
        <v>1</v>
      </c>
      <c r="AF468" s="1">
        <v>0</v>
      </c>
      <c r="AG468" s="1">
        <v>1</v>
      </c>
      <c r="AH468" s="1">
        <v>1</v>
      </c>
      <c r="AI468" s="1">
        <f t="shared" si="27"/>
        <v>1</v>
      </c>
      <c r="AJ468" s="1">
        <v>0</v>
      </c>
      <c r="AK468" s="1">
        <f t="shared" si="28"/>
        <v>1</v>
      </c>
      <c r="AL468" s="1">
        <v>1</v>
      </c>
    </row>
    <row r="469" spans="1:38" x14ac:dyDescent="0.3">
      <c r="A469" s="1">
        <v>2015</v>
      </c>
      <c r="B469" s="1">
        <v>468</v>
      </c>
      <c r="C469" s="1">
        <v>1</v>
      </c>
      <c r="D469" s="1" t="s">
        <v>61</v>
      </c>
      <c r="E469" s="1" t="s">
        <v>492</v>
      </c>
      <c r="F469" s="1" t="s">
        <v>704</v>
      </c>
      <c r="G469" s="1" t="s">
        <v>108</v>
      </c>
      <c r="H469" s="1" t="s">
        <v>109</v>
      </c>
      <c r="I469" s="1" t="s">
        <v>44</v>
      </c>
      <c r="J469" s="1" t="s">
        <v>45</v>
      </c>
      <c r="K469" s="1">
        <v>12</v>
      </c>
      <c r="L469" s="1">
        <v>16</v>
      </c>
      <c r="M469" s="1" t="s">
        <v>54</v>
      </c>
      <c r="N469" s="1" t="s">
        <v>34</v>
      </c>
      <c r="O469" s="1" t="s">
        <v>54</v>
      </c>
      <c r="P469" s="1" t="s">
        <v>53</v>
      </c>
      <c r="Q469" s="1" t="s">
        <v>55</v>
      </c>
      <c r="R469" s="1">
        <v>216</v>
      </c>
      <c r="S469" s="1">
        <f t="shared" si="26"/>
        <v>1</v>
      </c>
      <c r="T469" s="1" t="s">
        <v>173</v>
      </c>
      <c r="U469" s="1" t="s">
        <v>174</v>
      </c>
      <c r="AA469" s="1">
        <v>1</v>
      </c>
      <c r="AB469" s="1">
        <v>1</v>
      </c>
      <c r="AC469" s="1">
        <v>0</v>
      </c>
      <c r="AD469" s="1">
        <v>0</v>
      </c>
      <c r="AE469" s="1">
        <v>1</v>
      </c>
      <c r="AF469" s="1">
        <v>0</v>
      </c>
      <c r="AG469" s="1">
        <v>1</v>
      </c>
      <c r="AH469" s="1">
        <v>1</v>
      </c>
      <c r="AI469" s="1">
        <f t="shared" si="27"/>
        <v>1</v>
      </c>
      <c r="AJ469" s="1">
        <v>0</v>
      </c>
      <c r="AK469" s="1">
        <f t="shared" si="28"/>
        <v>1</v>
      </c>
      <c r="AL469" s="1">
        <v>1</v>
      </c>
    </row>
    <row r="470" spans="1:38" x14ac:dyDescent="0.3">
      <c r="A470" s="1">
        <v>2015</v>
      </c>
      <c r="B470" s="1">
        <v>469</v>
      </c>
      <c r="C470" s="1">
        <v>1</v>
      </c>
      <c r="D470" s="1" t="s">
        <v>61</v>
      </c>
      <c r="E470" s="1" t="s">
        <v>396</v>
      </c>
      <c r="F470" s="1" t="s">
        <v>705</v>
      </c>
      <c r="G470" s="1" t="s">
        <v>248</v>
      </c>
      <c r="H470" s="1" t="s">
        <v>212</v>
      </c>
      <c r="I470" s="1" t="s">
        <v>44</v>
      </c>
      <c r="J470" s="1" t="s">
        <v>45</v>
      </c>
      <c r="K470" s="1">
        <v>8</v>
      </c>
      <c r="L470" s="1">
        <v>12</v>
      </c>
      <c r="M470" s="1" t="s">
        <v>103</v>
      </c>
      <c r="N470" s="1" t="s">
        <v>34</v>
      </c>
      <c r="O470" s="1" t="s">
        <v>103</v>
      </c>
      <c r="P470" s="1" t="s">
        <v>255</v>
      </c>
      <c r="Q470" s="1" t="s">
        <v>256</v>
      </c>
      <c r="R470" s="1">
        <v>142</v>
      </c>
      <c r="S470" s="1">
        <f t="shared" si="26"/>
        <v>0</v>
      </c>
      <c r="T470" s="1" t="s">
        <v>173</v>
      </c>
      <c r="U470" s="1" t="s">
        <v>174</v>
      </c>
      <c r="AA470" s="1">
        <v>1</v>
      </c>
      <c r="AB470" s="1">
        <v>1</v>
      </c>
      <c r="AC470" s="1">
        <v>0</v>
      </c>
      <c r="AD470" s="1">
        <v>0</v>
      </c>
      <c r="AE470" s="1">
        <v>1</v>
      </c>
      <c r="AF470" s="1">
        <v>0</v>
      </c>
      <c r="AG470" s="1">
        <v>1</v>
      </c>
      <c r="AH470" s="1">
        <v>1</v>
      </c>
      <c r="AI470" s="1">
        <f t="shared" si="27"/>
        <v>1</v>
      </c>
      <c r="AJ470" s="1">
        <v>0</v>
      </c>
      <c r="AK470" s="1">
        <f t="shared" si="28"/>
        <v>1</v>
      </c>
      <c r="AL470" s="1">
        <v>1</v>
      </c>
    </row>
    <row r="471" spans="1:38" x14ac:dyDescent="0.3">
      <c r="A471" s="1">
        <v>2015</v>
      </c>
      <c r="B471" s="1">
        <v>470</v>
      </c>
      <c r="C471" s="1">
        <v>1</v>
      </c>
      <c r="D471" s="1" t="s">
        <v>61</v>
      </c>
      <c r="E471" s="1" t="s">
        <v>218</v>
      </c>
      <c r="F471" s="1" t="s">
        <v>706</v>
      </c>
      <c r="G471" s="1" t="s">
        <v>219</v>
      </c>
      <c r="H471" s="1" t="s">
        <v>220</v>
      </c>
      <c r="I471" s="1" t="s">
        <v>34</v>
      </c>
      <c r="J471" s="1" t="s">
        <v>91</v>
      </c>
      <c r="K471" s="1">
        <v>3</v>
      </c>
      <c r="L471" s="1">
        <v>3</v>
      </c>
      <c r="M471" s="1" t="s">
        <v>48</v>
      </c>
      <c r="N471" s="1" t="s">
        <v>34</v>
      </c>
      <c r="O471" s="1" t="s">
        <v>48</v>
      </c>
      <c r="P471" s="1" t="s">
        <v>47</v>
      </c>
      <c r="Q471" s="1" t="s">
        <v>120</v>
      </c>
      <c r="R471" s="1">
        <v>153</v>
      </c>
      <c r="S471" s="1">
        <f t="shared" si="26"/>
        <v>0</v>
      </c>
      <c r="T471" s="1" t="s">
        <v>173</v>
      </c>
      <c r="U471" s="1" t="s">
        <v>174</v>
      </c>
      <c r="AA471" s="1">
        <v>1</v>
      </c>
      <c r="AB471" s="1">
        <v>1</v>
      </c>
      <c r="AC471" s="1">
        <v>0</v>
      </c>
      <c r="AD471" s="1">
        <v>1</v>
      </c>
      <c r="AE471" s="1">
        <v>0</v>
      </c>
      <c r="AF471" s="1">
        <v>0</v>
      </c>
      <c r="AG471" s="1">
        <v>1</v>
      </c>
      <c r="AH471" s="1">
        <v>0</v>
      </c>
      <c r="AI471" s="1">
        <f t="shared" si="27"/>
        <v>0</v>
      </c>
      <c r="AJ471" s="1">
        <v>1</v>
      </c>
      <c r="AK471" s="1">
        <f t="shared" si="28"/>
        <v>1</v>
      </c>
      <c r="AL471" s="1">
        <v>1</v>
      </c>
    </row>
    <row r="472" spans="1:38" x14ac:dyDescent="0.3">
      <c r="A472" s="1">
        <v>2015</v>
      </c>
      <c r="B472" s="1">
        <v>471</v>
      </c>
      <c r="C472" s="1">
        <v>1</v>
      </c>
      <c r="D472" s="1" t="s">
        <v>61</v>
      </c>
      <c r="E472" s="1" t="s">
        <v>583</v>
      </c>
      <c r="F472" s="1" t="s">
        <v>707</v>
      </c>
      <c r="G472" s="1" t="s">
        <v>53</v>
      </c>
      <c r="H472" s="1" t="s">
        <v>54</v>
      </c>
      <c r="I472" s="1" t="s">
        <v>34</v>
      </c>
      <c r="J472" s="1" t="s">
        <v>45</v>
      </c>
      <c r="K472" s="1">
        <v>16</v>
      </c>
      <c r="L472" s="1">
        <v>20</v>
      </c>
      <c r="M472" s="1" t="s">
        <v>83</v>
      </c>
      <c r="N472" s="1" t="s">
        <v>34</v>
      </c>
      <c r="O472" s="1" t="s">
        <v>83</v>
      </c>
      <c r="P472" s="1" t="s">
        <v>123</v>
      </c>
      <c r="Q472" s="1" t="s">
        <v>124</v>
      </c>
      <c r="R472" s="1">
        <v>3</v>
      </c>
      <c r="S472" s="1">
        <f t="shared" si="26"/>
        <v>0</v>
      </c>
      <c r="T472" s="1" t="s">
        <v>173</v>
      </c>
      <c r="U472" s="1" t="s">
        <v>174</v>
      </c>
      <c r="AA472" s="1">
        <v>1</v>
      </c>
      <c r="AB472" s="1">
        <v>1</v>
      </c>
      <c r="AC472" s="1">
        <v>0</v>
      </c>
      <c r="AD472" s="1">
        <v>0</v>
      </c>
      <c r="AE472" s="1">
        <v>1</v>
      </c>
      <c r="AF472" s="1">
        <v>0</v>
      </c>
      <c r="AG472" s="1">
        <v>1</v>
      </c>
      <c r="AH472" s="1">
        <v>1</v>
      </c>
      <c r="AI472" s="1">
        <f t="shared" si="27"/>
        <v>1</v>
      </c>
      <c r="AJ472" s="1">
        <v>0</v>
      </c>
      <c r="AK472" s="1">
        <f t="shared" si="28"/>
        <v>1</v>
      </c>
      <c r="AL472" s="1">
        <v>1</v>
      </c>
    </row>
    <row r="473" spans="1:38" x14ac:dyDescent="0.3">
      <c r="A473" s="1">
        <v>2015</v>
      </c>
      <c r="B473" s="1">
        <v>472</v>
      </c>
      <c r="C473" s="1">
        <v>1</v>
      </c>
      <c r="D473" s="1" t="s">
        <v>61</v>
      </c>
      <c r="E473" s="1" t="s">
        <v>584</v>
      </c>
      <c r="F473" s="1" t="s">
        <v>708</v>
      </c>
      <c r="G473" s="1" t="s">
        <v>81</v>
      </c>
      <c r="H473" s="1" t="s">
        <v>82</v>
      </c>
      <c r="I473" s="1" t="s">
        <v>44</v>
      </c>
      <c r="J473" s="1" t="s">
        <v>45</v>
      </c>
      <c r="K473" s="1">
        <v>16</v>
      </c>
      <c r="L473" s="1">
        <v>20</v>
      </c>
      <c r="M473" s="1" t="s">
        <v>99</v>
      </c>
      <c r="N473" s="1" t="s">
        <v>44</v>
      </c>
      <c r="O473" s="1" t="s">
        <v>99</v>
      </c>
      <c r="P473" s="1" t="s">
        <v>209</v>
      </c>
      <c r="Q473" s="1" t="s">
        <v>210</v>
      </c>
      <c r="R473" s="1">
        <v>2</v>
      </c>
      <c r="S473" s="1">
        <f t="shared" si="26"/>
        <v>0</v>
      </c>
      <c r="T473" s="1" t="s">
        <v>173</v>
      </c>
      <c r="U473" s="1" t="s">
        <v>174</v>
      </c>
      <c r="AA473" s="1">
        <v>1</v>
      </c>
      <c r="AB473" s="1">
        <v>1</v>
      </c>
      <c r="AC473" s="1">
        <v>0</v>
      </c>
      <c r="AD473" s="1">
        <v>0</v>
      </c>
      <c r="AE473" s="1">
        <v>1</v>
      </c>
      <c r="AF473" s="1">
        <v>0</v>
      </c>
      <c r="AG473" s="1">
        <v>1</v>
      </c>
      <c r="AH473" s="1">
        <v>1</v>
      </c>
      <c r="AI473" s="1">
        <f t="shared" si="27"/>
        <v>1</v>
      </c>
      <c r="AJ473" s="1">
        <v>0</v>
      </c>
      <c r="AK473" s="1">
        <f t="shared" si="28"/>
        <v>1</v>
      </c>
      <c r="AL473" s="1">
        <v>1</v>
      </c>
    </row>
    <row r="474" spans="1:38" x14ac:dyDescent="0.3">
      <c r="A474" s="1">
        <v>2015</v>
      </c>
      <c r="B474" s="1">
        <v>473</v>
      </c>
      <c r="C474" s="1">
        <v>1</v>
      </c>
      <c r="D474" s="1" t="s">
        <v>61</v>
      </c>
      <c r="E474" s="1" t="s">
        <v>76</v>
      </c>
      <c r="F474" s="1" t="s">
        <v>709</v>
      </c>
      <c r="G474" s="1" t="s">
        <v>77</v>
      </c>
      <c r="H474" s="1" t="s">
        <v>78</v>
      </c>
      <c r="I474" s="1" t="s">
        <v>44</v>
      </c>
      <c r="J474" s="1" t="s">
        <v>45</v>
      </c>
      <c r="K474" s="1">
        <v>13</v>
      </c>
      <c r="L474" s="1">
        <v>17</v>
      </c>
      <c r="M474" s="1" t="s">
        <v>72</v>
      </c>
      <c r="N474" s="1" t="s">
        <v>34</v>
      </c>
      <c r="O474" s="1" t="s">
        <v>78</v>
      </c>
      <c r="P474" s="1" t="s">
        <v>77</v>
      </c>
      <c r="Q474" s="1" t="s">
        <v>79</v>
      </c>
      <c r="R474" s="1">
        <v>1</v>
      </c>
      <c r="S474" s="1">
        <f t="shared" si="26"/>
        <v>0</v>
      </c>
      <c r="T474" s="1" t="s">
        <v>56</v>
      </c>
      <c r="U474" s="1" t="s">
        <v>50</v>
      </c>
      <c r="V474" s="1" t="s">
        <v>1024</v>
      </c>
      <c r="AA474" s="1">
        <v>1</v>
      </c>
      <c r="AB474" s="1">
        <v>0</v>
      </c>
      <c r="AC474" s="1">
        <v>0</v>
      </c>
      <c r="AD474" s="1">
        <v>0</v>
      </c>
      <c r="AE474" s="1">
        <v>0</v>
      </c>
      <c r="AF474" s="1">
        <v>0</v>
      </c>
      <c r="AG474" s="1">
        <v>0</v>
      </c>
      <c r="AH474" s="1">
        <v>1</v>
      </c>
      <c r="AI474" s="1">
        <f t="shared" si="27"/>
        <v>1</v>
      </c>
      <c r="AJ474" s="1">
        <v>0</v>
      </c>
      <c r="AK474" s="1">
        <f t="shared" si="28"/>
        <v>1</v>
      </c>
      <c r="AL474" s="1">
        <v>1</v>
      </c>
    </row>
    <row r="475" spans="1:38" x14ac:dyDescent="0.3">
      <c r="A475" s="1">
        <v>2015</v>
      </c>
      <c r="B475" s="1">
        <v>474</v>
      </c>
      <c r="C475" s="1">
        <v>1</v>
      </c>
      <c r="D475" s="1" t="s">
        <v>61</v>
      </c>
      <c r="E475" s="1" t="s">
        <v>546</v>
      </c>
      <c r="F475" s="1" t="s">
        <v>710</v>
      </c>
      <c r="G475" s="1" t="s">
        <v>166</v>
      </c>
      <c r="H475" s="1" t="s">
        <v>167</v>
      </c>
      <c r="I475" s="1" t="s">
        <v>44</v>
      </c>
      <c r="J475" s="1" t="s">
        <v>45</v>
      </c>
      <c r="K475" s="1">
        <v>14</v>
      </c>
      <c r="L475" s="1">
        <v>18</v>
      </c>
      <c r="M475" s="1" t="s">
        <v>68</v>
      </c>
      <c r="N475" s="1" t="s">
        <v>34</v>
      </c>
      <c r="O475" s="1" t="s">
        <v>68</v>
      </c>
      <c r="P475" s="1" t="s">
        <v>69</v>
      </c>
      <c r="Q475" s="1" t="s">
        <v>70</v>
      </c>
      <c r="R475" s="1">
        <v>326</v>
      </c>
      <c r="S475" s="1">
        <f t="shared" si="26"/>
        <v>1</v>
      </c>
      <c r="T475" s="1" t="s">
        <v>173</v>
      </c>
      <c r="U475" s="1" t="s">
        <v>174</v>
      </c>
      <c r="AA475" s="1">
        <v>1</v>
      </c>
      <c r="AB475" s="1">
        <v>1</v>
      </c>
      <c r="AC475" s="1">
        <v>0</v>
      </c>
      <c r="AD475" s="1">
        <v>0</v>
      </c>
      <c r="AE475" s="1">
        <v>1</v>
      </c>
      <c r="AF475" s="1">
        <v>0</v>
      </c>
      <c r="AG475" s="1">
        <v>1</v>
      </c>
      <c r="AH475" s="1">
        <v>1</v>
      </c>
      <c r="AI475" s="1">
        <f t="shared" si="27"/>
        <v>1</v>
      </c>
      <c r="AJ475" s="1">
        <v>0</v>
      </c>
      <c r="AK475" s="1">
        <f t="shared" si="28"/>
        <v>1</v>
      </c>
      <c r="AL475" s="1">
        <v>1</v>
      </c>
    </row>
    <row r="476" spans="1:38" x14ac:dyDescent="0.3">
      <c r="A476" s="1">
        <v>2015</v>
      </c>
      <c r="B476" s="1">
        <v>475</v>
      </c>
      <c r="C476" s="1">
        <v>1</v>
      </c>
      <c r="D476" s="1" t="s">
        <v>61</v>
      </c>
      <c r="E476" s="1" t="s">
        <v>286</v>
      </c>
      <c r="F476" s="1" t="s">
        <v>711</v>
      </c>
      <c r="G476" s="1" t="s">
        <v>98</v>
      </c>
      <c r="H476" s="1" t="s">
        <v>99</v>
      </c>
      <c r="I476" s="1" t="s">
        <v>44</v>
      </c>
      <c r="J476" s="1" t="s">
        <v>45</v>
      </c>
      <c r="K476" s="1">
        <v>3</v>
      </c>
      <c r="L476" s="1">
        <v>7</v>
      </c>
      <c r="M476" s="1" t="s">
        <v>155</v>
      </c>
      <c r="N476" s="1" t="s">
        <v>34</v>
      </c>
      <c r="O476" s="1" t="s">
        <v>99</v>
      </c>
      <c r="P476" s="1" t="s">
        <v>209</v>
      </c>
      <c r="Q476" s="1" t="s">
        <v>210</v>
      </c>
      <c r="R476" s="1">
        <v>2</v>
      </c>
      <c r="S476" s="1">
        <f t="shared" si="26"/>
        <v>0</v>
      </c>
      <c r="T476" s="1" t="s">
        <v>56</v>
      </c>
      <c r="U476" s="1" t="s">
        <v>174</v>
      </c>
      <c r="AA476" s="1">
        <v>1</v>
      </c>
      <c r="AB476" s="1">
        <v>1</v>
      </c>
      <c r="AC476" s="1">
        <v>0</v>
      </c>
      <c r="AD476" s="1">
        <v>0</v>
      </c>
      <c r="AE476" s="1">
        <v>1</v>
      </c>
      <c r="AF476" s="1">
        <v>0</v>
      </c>
      <c r="AG476" s="1">
        <v>1</v>
      </c>
      <c r="AH476" s="1">
        <v>1</v>
      </c>
      <c r="AI476" s="1">
        <f t="shared" si="27"/>
        <v>1</v>
      </c>
      <c r="AJ476" s="1">
        <v>0</v>
      </c>
      <c r="AK476" s="1">
        <f t="shared" si="28"/>
        <v>1</v>
      </c>
      <c r="AL476" s="1">
        <v>1</v>
      </c>
    </row>
    <row r="477" spans="1:38" x14ac:dyDescent="0.3">
      <c r="A477" s="1">
        <v>2015</v>
      </c>
      <c r="B477" s="1">
        <v>476</v>
      </c>
      <c r="C477" s="1">
        <v>1</v>
      </c>
      <c r="D477" s="1" t="s">
        <v>61</v>
      </c>
      <c r="E477" s="1" t="s">
        <v>547</v>
      </c>
      <c r="F477" s="1" t="s">
        <v>712</v>
      </c>
      <c r="G477" s="1" t="s">
        <v>98</v>
      </c>
      <c r="H477" s="1" t="s">
        <v>216</v>
      </c>
      <c r="I477" s="1" t="s">
        <v>44</v>
      </c>
      <c r="J477" s="1" t="s">
        <v>45</v>
      </c>
      <c r="K477" s="1">
        <v>16</v>
      </c>
      <c r="L477" s="1">
        <v>19</v>
      </c>
      <c r="M477" s="1" t="s">
        <v>167</v>
      </c>
      <c r="N477" s="1" t="s">
        <v>44</v>
      </c>
      <c r="O477" s="1" t="s">
        <v>167</v>
      </c>
      <c r="P477" s="1" t="s">
        <v>168</v>
      </c>
      <c r="Q477" s="1" t="s">
        <v>169</v>
      </c>
      <c r="R477" s="1">
        <v>257</v>
      </c>
      <c r="S477" s="1">
        <f t="shared" si="26"/>
        <v>1</v>
      </c>
      <c r="T477" s="1" t="s">
        <v>173</v>
      </c>
      <c r="U477" s="1" t="s">
        <v>174</v>
      </c>
      <c r="AA477" s="1">
        <v>1</v>
      </c>
      <c r="AB477" s="1">
        <v>1</v>
      </c>
      <c r="AC477" s="1">
        <v>0</v>
      </c>
      <c r="AD477" s="1">
        <v>0</v>
      </c>
      <c r="AE477" s="1">
        <v>1</v>
      </c>
      <c r="AF477" s="1">
        <v>0</v>
      </c>
      <c r="AG477" s="1">
        <v>1</v>
      </c>
      <c r="AH477" s="1">
        <v>1</v>
      </c>
      <c r="AI477" s="1">
        <f t="shared" si="27"/>
        <v>1</v>
      </c>
      <c r="AJ477" s="1">
        <v>0</v>
      </c>
      <c r="AK477" s="1">
        <f t="shared" si="28"/>
        <v>1</v>
      </c>
      <c r="AL477" s="1">
        <v>1</v>
      </c>
    </row>
    <row r="478" spans="1:38" x14ac:dyDescent="0.3">
      <c r="A478" s="1">
        <v>2015</v>
      </c>
      <c r="B478" s="1">
        <v>477</v>
      </c>
      <c r="C478" s="1">
        <v>1</v>
      </c>
      <c r="D478" s="1" t="s">
        <v>61</v>
      </c>
      <c r="E478" s="1" t="s">
        <v>586</v>
      </c>
      <c r="F478" s="1" t="s">
        <v>713</v>
      </c>
      <c r="G478" s="1" t="s">
        <v>161</v>
      </c>
      <c r="H478" s="1" t="s">
        <v>162</v>
      </c>
      <c r="I478" s="1" t="s">
        <v>34</v>
      </c>
      <c r="J478" s="1" t="s">
        <v>45</v>
      </c>
      <c r="K478" s="1">
        <v>13</v>
      </c>
      <c r="L478" s="1">
        <v>17</v>
      </c>
      <c r="M478" s="1" t="s">
        <v>138</v>
      </c>
      <c r="N478" s="1" t="s">
        <v>44</v>
      </c>
      <c r="O478" s="1" t="s">
        <v>138</v>
      </c>
      <c r="P478" s="1" t="s">
        <v>137</v>
      </c>
      <c r="Q478" s="1" t="s">
        <v>139</v>
      </c>
      <c r="R478" s="1">
        <v>16</v>
      </c>
      <c r="S478" s="1">
        <f t="shared" si="26"/>
        <v>0</v>
      </c>
      <c r="T478" s="1" t="s">
        <v>173</v>
      </c>
      <c r="U478" s="1" t="s">
        <v>174</v>
      </c>
      <c r="V478" s="1" t="s">
        <v>528</v>
      </c>
      <c r="AA478" s="1">
        <v>1</v>
      </c>
      <c r="AB478" s="1">
        <v>1</v>
      </c>
      <c r="AC478" s="1">
        <v>0</v>
      </c>
      <c r="AD478" s="1">
        <v>0</v>
      </c>
      <c r="AE478" s="1">
        <v>1</v>
      </c>
      <c r="AF478" s="1">
        <v>0</v>
      </c>
      <c r="AG478" s="1">
        <v>1</v>
      </c>
      <c r="AH478" s="1">
        <v>1</v>
      </c>
      <c r="AI478" s="1">
        <f t="shared" si="27"/>
        <v>1</v>
      </c>
      <c r="AJ478" s="1">
        <v>0</v>
      </c>
      <c r="AK478" s="1">
        <f t="shared" si="28"/>
        <v>1</v>
      </c>
      <c r="AL478" s="1">
        <v>1</v>
      </c>
    </row>
    <row r="479" spans="1:38" x14ac:dyDescent="0.3">
      <c r="A479" s="1">
        <v>2015</v>
      </c>
      <c r="B479" s="1">
        <v>478</v>
      </c>
      <c r="C479" s="1">
        <v>1</v>
      </c>
      <c r="D479" s="1" t="s">
        <v>61</v>
      </c>
      <c r="E479" s="1" t="s">
        <v>586</v>
      </c>
      <c r="F479" s="1" t="s">
        <v>714</v>
      </c>
      <c r="G479" s="1" t="s">
        <v>53</v>
      </c>
      <c r="H479" s="1" t="s">
        <v>54</v>
      </c>
      <c r="I479" s="1" t="s">
        <v>34</v>
      </c>
      <c r="J479" s="1" t="s">
        <v>45</v>
      </c>
      <c r="K479" s="1">
        <v>2</v>
      </c>
      <c r="L479" s="1">
        <v>6</v>
      </c>
      <c r="M479" s="1" t="s">
        <v>99</v>
      </c>
      <c r="N479" s="1" t="s">
        <v>44</v>
      </c>
      <c r="O479" s="1" t="s">
        <v>54</v>
      </c>
      <c r="P479" s="1" t="s">
        <v>53</v>
      </c>
      <c r="Q479" s="1" t="s">
        <v>55</v>
      </c>
      <c r="R479" s="1">
        <v>216</v>
      </c>
      <c r="S479" s="1">
        <f t="shared" si="26"/>
        <v>1</v>
      </c>
      <c r="T479" s="1" t="s">
        <v>56</v>
      </c>
      <c r="U479" s="1" t="s">
        <v>174</v>
      </c>
      <c r="AA479" s="1">
        <v>1</v>
      </c>
      <c r="AB479" s="1">
        <v>1</v>
      </c>
      <c r="AC479" s="1">
        <v>0</v>
      </c>
      <c r="AD479" s="1">
        <v>0</v>
      </c>
      <c r="AE479" s="1">
        <v>1</v>
      </c>
      <c r="AF479" s="1">
        <v>0</v>
      </c>
      <c r="AG479" s="1">
        <v>1</v>
      </c>
      <c r="AH479" s="1">
        <v>1</v>
      </c>
      <c r="AI479" s="1">
        <f t="shared" si="27"/>
        <v>1</v>
      </c>
      <c r="AJ479" s="1">
        <v>0</v>
      </c>
      <c r="AK479" s="1">
        <f t="shared" si="28"/>
        <v>1</v>
      </c>
      <c r="AL479" s="1">
        <v>1</v>
      </c>
    </row>
    <row r="480" spans="1:38" x14ac:dyDescent="0.3">
      <c r="A480" s="1">
        <v>2015</v>
      </c>
      <c r="B480" s="1">
        <v>479</v>
      </c>
      <c r="C480" s="1">
        <v>1</v>
      </c>
      <c r="D480" s="1" t="s">
        <v>61</v>
      </c>
      <c r="E480" s="1" t="s">
        <v>192</v>
      </c>
      <c r="F480" s="1" t="s">
        <v>716</v>
      </c>
      <c r="G480" s="1" t="s">
        <v>127</v>
      </c>
      <c r="H480" s="1" t="s">
        <v>128</v>
      </c>
      <c r="I480" s="1" t="s">
        <v>44</v>
      </c>
      <c r="J480" s="1" t="s">
        <v>91</v>
      </c>
      <c r="K480" s="1">
        <v>1</v>
      </c>
      <c r="L480" s="1">
        <v>1</v>
      </c>
      <c r="M480" s="1" t="s">
        <v>193</v>
      </c>
      <c r="N480" s="1" t="s">
        <v>44</v>
      </c>
      <c r="O480" s="1" t="s">
        <v>128</v>
      </c>
      <c r="P480" s="1" t="s">
        <v>127</v>
      </c>
      <c r="Q480" s="1" t="s">
        <v>129</v>
      </c>
      <c r="R480" s="1">
        <v>177</v>
      </c>
      <c r="S480" s="1">
        <f t="shared" si="26"/>
        <v>0</v>
      </c>
      <c r="T480" s="1" t="s">
        <v>56</v>
      </c>
      <c r="U480" s="1" t="s">
        <v>174</v>
      </c>
      <c r="AA480" s="1">
        <v>1</v>
      </c>
      <c r="AB480" s="1">
        <v>1</v>
      </c>
      <c r="AC480" s="1">
        <v>0</v>
      </c>
      <c r="AD480" s="1">
        <v>1</v>
      </c>
      <c r="AE480" s="1">
        <v>0</v>
      </c>
      <c r="AF480" s="1">
        <v>0</v>
      </c>
      <c r="AG480" s="1">
        <v>1</v>
      </c>
      <c r="AH480" s="1">
        <v>0</v>
      </c>
      <c r="AI480" s="1">
        <f t="shared" si="27"/>
        <v>0</v>
      </c>
      <c r="AJ480" s="1">
        <v>1</v>
      </c>
      <c r="AK480" s="1">
        <f t="shared" si="28"/>
        <v>1</v>
      </c>
      <c r="AL480" s="1">
        <v>1</v>
      </c>
    </row>
    <row r="481" spans="1:38" x14ac:dyDescent="0.3">
      <c r="A481" s="1">
        <v>2015</v>
      </c>
      <c r="B481" s="1">
        <v>480</v>
      </c>
      <c r="C481" s="1">
        <v>1</v>
      </c>
      <c r="D481" s="1" t="s">
        <v>61</v>
      </c>
      <c r="E481" s="1" t="s">
        <v>354</v>
      </c>
      <c r="F481" s="1" t="s">
        <v>715</v>
      </c>
      <c r="G481" s="1" t="s">
        <v>42</v>
      </c>
      <c r="H481" s="1" t="s">
        <v>43</v>
      </c>
      <c r="I481" s="1" t="s">
        <v>44</v>
      </c>
      <c r="J481" s="1" t="s">
        <v>45</v>
      </c>
      <c r="K481" s="1">
        <v>6</v>
      </c>
      <c r="L481" s="1">
        <v>10</v>
      </c>
      <c r="M481" s="1" t="s">
        <v>167</v>
      </c>
      <c r="N481" s="1" t="s">
        <v>44</v>
      </c>
      <c r="O481" s="1" t="s">
        <v>167</v>
      </c>
      <c r="P481" s="1" t="s">
        <v>168</v>
      </c>
      <c r="Q481" s="1" t="s">
        <v>169</v>
      </c>
      <c r="R481" s="1">
        <v>257</v>
      </c>
      <c r="S481" s="1">
        <f t="shared" si="26"/>
        <v>1</v>
      </c>
      <c r="T481" s="1" t="s">
        <v>173</v>
      </c>
      <c r="U481" s="1" t="s">
        <v>174</v>
      </c>
      <c r="AA481" s="1">
        <v>1</v>
      </c>
      <c r="AB481" s="1">
        <v>1</v>
      </c>
      <c r="AC481" s="1">
        <v>0</v>
      </c>
      <c r="AD481" s="1">
        <v>0</v>
      </c>
      <c r="AE481" s="1">
        <v>1</v>
      </c>
      <c r="AF481" s="1">
        <v>0</v>
      </c>
      <c r="AG481" s="1">
        <v>1</v>
      </c>
      <c r="AH481" s="1">
        <v>1</v>
      </c>
      <c r="AI481" s="1">
        <f t="shared" si="27"/>
        <v>1</v>
      </c>
      <c r="AJ481" s="1">
        <v>0</v>
      </c>
      <c r="AK481" s="1">
        <f t="shared" si="28"/>
        <v>1</v>
      </c>
      <c r="AL481" s="1">
        <v>1</v>
      </c>
    </row>
    <row r="482" spans="1:38" x14ac:dyDescent="0.3">
      <c r="A482" s="1">
        <v>2015</v>
      </c>
      <c r="B482" s="1">
        <v>481</v>
      </c>
      <c r="C482" s="1">
        <v>2</v>
      </c>
      <c r="D482" s="1" t="s">
        <v>61</v>
      </c>
      <c r="E482" s="1" t="s">
        <v>354</v>
      </c>
      <c r="F482" s="1" t="s">
        <v>715</v>
      </c>
      <c r="G482" s="1" t="s">
        <v>42</v>
      </c>
      <c r="H482" s="1" t="s">
        <v>43</v>
      </c>
      <c r="I482" s="1" t="s">
        <v>44</v>
      </c>
      <c r="J482" s="1" t="s">
        <v>45</v>
      </c>
      <c r="K482" s="1">
        <v>13</v>
      </c>
      <c r="L482" s="1">
        <v>17</v>
      </c>
      <c r="M482" s="1" t="s">
        <v>132</v>
      </c>
      <c r="N482" s="1" t="s">
        <v>44</v>
      </c>
      <c r="O482" s="1" t="s">
        <v>132</v>
      </c>
      <c r="P482" s="1" t="s">
        <v>131</v>
      </c>
      <c r="Q482" s="1" t="s">
        <v>133</v>
      </c>
      <c r="R482" s="1">
        <v>0</v>
      </c>
      <c r="S482" s="1">
        <v>0</v>
      </c>
      <c r="T482" s="1" t="s">
        <v>173</v>
      </c>
      <c r="U482" s="1" t="s">
        <v>174</v>
      </c>
      <c r="AA482" s="1">
        <v>1</v>
      </c>
      <c r="AB482" s="1">
        <v>1</v>
      </c>
      <c r="AC482" s="1">
        <v>0</v>
      </c>
      <c r="AD482" s="1">
        <v>0</v>
      </c>
      <c r="AE482" s="1">
        <v>1</v>
      </c>
      <c r="AF482" s="1">
        <v>0</v>
      </c>
      <c r="AG482" s="1">
        <v>1</v>
      </c>
      <c r="AH482" s="1">
        <v>1</v>
      </c>
      <c r="AI482" s="1">
        <f t="shared" si="27"/>
        <v>1</v>
      </c>
      <c r="AJ482" s="1">
        <v>0</v>
      </c>
      <c r="AK482" s="1">
        <f t="shared" si="28"/>
        <v>1</v>
      </c>
      <c r="AL482" s="1">
        <v>1</v>
      </c>
    </row>
    <row r="483" spans="1:38" x14ac:dyDescent="0.3">
      <c r="A483" s="1">
        <v>2015</v>
      </c>
      <c r="B483" s="1">
        <v>482</v>
      </c>
      <c r="C483" s="1">
        <v>1</v>
      </c>
      <c r="D483" s="1" t="s">
        <v>61</v>
      </c>
      <c r="E483" s="1" t="s">
        <v>271</v>
      </c>
      <c r="F483" s="1" t="s">
        <v>717</v>
      </c>
      <c r="G483" s="1" t="s">
        <v>63</v>
      </c>
      <c r="H483" s="1" t="s">
        <v>64</v>
      </c>
      <c r="I483" s="1" t="s">
        <v>34</v>
      </c>
      <c r="J483" s="1" t="s">
        <v>45</v>
      </c>
      <c r="K483" s="1">
        <v>2</v>
      </c>
      <c r="L483" s="1">
        <v>6</v>
      </c>
      <c r="M483" s="1" t="s">
        <v>90</v>
      </c>
      <c r="N483" s="1" t="s">
        <v>44</v>
      </c>
      <c r="O483" s="1" t="s">
        <v>90</v>
      </c>
      <c r="P483" s="1" t="s">
        <v>89</v>
      </c>
      <c r="Q483" s="1" t="s">
        <v>232</v>
      </c>
      <c r="R483" s="1">
        <v>192</v>
      </c>
      <c r="S483" s="1">
        <f t="shared" ref="S483:S520" si="29">IF(R483&lt;196.3,0,1)</f>
        <v>0</v>
      </c>
      <c r="T483" s="1" t="s">
        <v>173</v>
      </c>
      <c r="U483" s="1" t="s">
        <v>174</v>
      </c>
      <c r="AA483" s="1">
        <v>1</v>
      </c>
      <c r="AB483" s="1">
        <v>1</v>
      </c>
      <c r="AC483" s="1">
        <v>0</v>
      </c>
      <c r="AD483" s="1">
        <v>0</v>
      </c>
      <c r="AE483" s="1">
        <v>1</v>
      </c>
      <c r="AF483" s="1">
        <v>0</v>
      </c>
      <c r="AG483" s="1">
        <v>1</v>
      </c>
      <c r="AH483" s="1">
        <v>1</v>
      </c>
      <c r="AI483" s="1">
        <f t="shared" si="27"/>
        <v>1</v>
      </c>
      <c r="AJ483" s="1">
        <v>0</v>
      </c>
      <c r="AK483" s="1">
        <f t="shared" si="28"/>
        <v>1</v>
      </c>
      <c r="AL483" s="1">
        <v>1</v>
      </c>
    </row>
    <row r="484" spans="1:38" x14ac:dyDescent="0.3">
      <c r="A484" s="1">
        <v>2015</v>
      </c>
      <c r="B484" s="1">
        <v>483</v>
      </c>
      <c r="C484" s="1">
        <v>1</v>
      </c>
      <c r="D484" s="1" t="s">
        <v>61</v>
      </c>
      <c r="E484" s="1" t="s">
        <v>398</v>
      </c>
      <c r="F484" s="1" t="s">
        <v>718</v>
      </c>
      <c r="G484" s="1" t="s">
        <v>94</v>
      </c>
      <c r="H484" s="1" t="s">
        <v>95</v>
      </c>
      <c r="I484" s="1" t="s">
        <v>44</v>
      </c>
      <c r="J484" s="1" t="s">
        <v>45</v>
      </c>
      <c r="K484" s="1">
        <v>8</v>
      </c>
      <c r="L484" s="1">
        <v>12</v>
      </c>
      <c r="M484" s="1" t="s">
        <v>87</v>
      </c>
      <c r="N484" s="1" t="s">
        <v>44</v>
      </c>
      <c r="O484" s="1" t="s">
        <v>95</v>
      </c>
      <c r="P484" s="1" t="s">
        <v>94</v>
      </c>
      <c r="Q484" s="1" t="s">
        <v>176</v>
      </c>
      <c r="R484" s="1">
        <v>15</v>
      </c>
      <c r="S484" s="1">
        <f t="shared" si="29"/>
        <v>0</v>
      </c>
      <c r="T484" s="1" t="s">
        <v>56</v>
      </c>
      <c r="U484" s="1" t="s">
        <v>174</v>
      </c>
      <c r="AA484" s="1">
        <v>1</v>
      </c>
      <c r="AB484" s="1">
        <v>1</v>
      </c>
      <c r="AC484" s="1">
        <v>0</v>
      </c>
      <c r="AD484" s="1">
        <v>0</v>
      </c>
      <c r="AE484" s="1">
        <v>1</v>
      </c>
      <c r="AF484" s="1">
        <v>0</v>
      </c>
      <c r="AG484" s="1">
        <v>1</v>
      </c>
      <c r="AH484" s="1">
        <v>1</v>
      </c>
      <c r="AI484" s="1">
        <f t="shared" si="27"/>
        <v>1</v>
      </c>
      <c r="AJ484" s="1">
        <v>0</v>
      </c>
      <c r="AK484" s="1">
        <f t="shared" si="28"/>
        <v>1</v>
      </c>
      <c r="AL484" s="1">
        <v>1</v>
      </c>
    </row>
    <row r="485" spans="1:38" x14ac:dyDescent="0.3">
      <c r="A485" s="1">
        <v>2015</v>
      </c>
      <c r="B485" s="1">
        <v>484</v>
      </c>
      <c r="C485" s="1">
        <v>1</v>
      </c>
      <c r="D485" s="1" t="s">
        <v>61</v>
      </c>
      <c r="E485" s="1" t="s">
        <v>287</v>
      </c>
      <c r="F485" s="1" t="s">
        <v>719</v>
      </c>
      <c r="G485" s="1" t="s">
        <v>137</v>
      </c>
      <c r="H485" s="1" t="s">
        <v>138</v>
      </c>
      <c r="I485" s="1" t="s">
        <v>44</v>
      </c>
      <c r="J485" s="1" t="s">
        <v>45</v>
      </c>
      <c r="K485" s="1">
        <v>3</v>
      </c>
      <c r="L485" s="1">
        <v>7</v>
      </c>
      <c r="M485" s="1" t="s">
        <v>167</v>
      </c>
      <c r="N485" s="1" t="s">
        <v>44</v>
      </c>
      <c r="O485" s="1" t="s">
        <v>167</v>
      </c>
      <c r="P485" s="1" t="s">
        <v>168</v>
      </c>
      <c r="Q485" s="1" t="s">
        <v>169</v>
      </c>
      <c r="R485" s="1">
        <v>257</v>
      </c>
      <c r="S485" s="1">
        <f t="shared" si="29"/>
        <v>1</v>
      </c>
      <c r="T485" s="1" t="s">
        <v>173</v>
      </c>
      <c r="U485" s="1" t="s">
        <v>174</v>
      </c>
      <c r="AA485" s="1">
        <v>1</v>
      </c>
      <c r="AB485" s="1">
        <v>1</v>
      </c>
      <c r="AC485" s="1">
        <v>0</v>
      </c>
      <c r="AD485" s="1">
        <v>0</v>
      </c>
      <c r="AE485" s="1">
        <v>1</v>
      </c>
      <c r="AF485" s="1">
        <v>0</v>
      </c>
      <c r="AG485" s="1">
        <v>1</v>
      </c>
      <c r="AH485" s="1">
        <v>1</v>
      </c>
      <c r="AI485" s="1">
        <f t="shared" si="27"/>
        <v>1</v>
      </c>
      <c r="AJ485" s="1">
        <v>0</v>
      </c>
      <c r="AK485" s="1">
        <f t="shared" si="28"/>
        <v>1</v>
      </c>
      <c r="AL485" s="1">
        <v>1</v>
      </c>
    </row>
    <row r="486" spans="1:38" x14ac:dyDescent="0.3">
      <c r="A486" s="1">
        <v>2015</v>
      </c>
      <c r="B486" s="1">
        <v>485</v>
      </c>
      <c r="C486" s="1">
        <v>1</v>
      </c>
      <c r="D486" s="1" t="s">
        <v>61</v>
      </c>
      <c r="E486" s="1" t="s">
        <v>175</v>
      </c>
      <c r="F486" s="1" t="s">
        <v>720</v>
      </c>
      <c r="G486" s="1" t="s">
        <v>42</v>
      </c>
      <c r="H486" s="1" t="s">
        <v>43</v>
      </c>
      <c r="I486" s="1" t="s">
        <v>44</v>
      </c>
      <c r="J486" s="1" t="s">
        <v>35</v>
      </c>
      <c r="K486" s="1">
        <v>1</v>
      </c>
      <c r="L486" s="1">
        <v>22</v>
      </c>
      <c r="M486" s="1" t="s">
        <v>95</v>
      </c>
      <c r="N486" s="1" t="s">
        <v>44</v>
      </c>
      <c r="O486" s="1" t="s">
        <v>95</v>
      </c>
      <c r="P486" s="1" t="s">
        <v>94</v>
      </c>
      <c r="Q486" s="1" t="s">
        <v>176</v>
      </c>
      <c r="R486" s="1">
        <v>15</v>
      </c>
      <c r="S486" s="1">
        <f t="shared" si="29"/>
        <v>0</v>
      </c>
      <c r="T486" s="1" t="s">
        <v>173</v>
      </c>
      <c r="U486" s="1" t="s">
        <v>174</v>
      </c>
      <c r="V486" s="1" t="s">
        <v>177</v>
      </c>
      <c r="AA486" s="1">
        <v>1</v>
      </c>
      <c r="AB486" s="1">
        <v>1</v>
      </c>
      <c r="AC486" s="1">
        <v>0</v>
      </c>
      <c r="AD486" s="1">
        <v>0</v>
      </c>
      <c r="AE486" s="1">
        <v>0</v>
      </c>
      <c r="AF486" s="1">
        <v>1</v>
      </c>
      <c r="AG486" s="1">
        <v>1</v>
      </c>
      <c r="AH486" s="1">
        <v>0</v>
      </c>
      <c r="AI486" s="1">
        <f t="shared" si="27"/>
        <v>1</v>
      </c>
      <c r="AJ486" s="1">
        <v>0</v>
      </c>
      <c r="AK486" s="1">
        <f t="shared" si="28"/>
        <v>1</v>
      </c>
      <c r="AL486" s="1">
        <v>1</v>
      </c>
    </row>
    <row r="487" spans="1:38" x14ac:dyDescent="0.3">
      <c r="A487" s="1">
        <v>2015</v>
      </c>
      <c r="B487" s="1">
        <v>486</v>
      </c>
      <c r="C487" s="1">
        <v>1</v>
      </c>
      <c r="D487" s="1" t="s">
        <v>61</v>
      </c>
      <c r="E487" s="1" t="s">
        <v>459</v>
      </c>
      <c r="F487" s="1" t="s">
        <v>721</v>
      </c>
      <c r="G487" s="1" t="s">
        <v>143</v>
      </c>
      <c r="H487" s="1" t="s">
        <v>144</v>
      </c>
      <c r="I487" s="1" t="s">
        <v>34</v>
      </c>
      <c r="J487" s="1" t="s">
        <v>45</v>
      </c>
      <c r="K487" s="1">
        <v>11</v>
      </c>
      <c r="L487" s="1">
        <v>15</v>
      </c>
      <c r="M487" s="1" t="s">
        <v>82</v>
      </c>
      <c r="N487" s="1" t="s">
        <v>44</v>
      </c>
      <c r="O487" s="1" t="s">
        <v>82</v>
      </c>
      <c r="P487" s="1" t="s">
        <v>84</v>
      </c>
      <c r="Q487" s="1" t="s">
        <v>85</v>
      </c>
      <c r="R487" s="1">
        <v>78</v>
      </c>
      <c r="S487" s="1">
        <f t="shared" si="29"/>
        <v>0</v>
      </c>
      <c r="T487" s="1" t="s">
        <v>173</v>
      </c>
      <c r="U487" s="1" t="s">
        <v>174</v>
      </c>
      <c r="AA487" s="1">
        <v>1</v>
      </c>
      <c r="AB487" s="1">
        <v>1</v>
      </c>
      <c r="AC487" s="1">
        <v>0</v>
      </c>
      <c r="AD487" s="1">
        <v>0</v>
      </c>
      <c r="AE487" s="1">
        <v>1</v>
      </c>
      <c r="AF487" s="1">
        <v>0</v>
      </c>
      <c r="AG487" s="1">
        <v>1</v>
      </c>
      <c r="AH487" s="1">
        <v>1</v>
      </c>
      <c r="AI487" s="1">
        <f t="shared" si="27"/>
        <v>1</v>
      </c>
      <c r="AJ487" s="1">
        <v>0</v>
      </c>
      <c r="AK487" s="1">
        <f t="shared" si="28"/>
        <v>1</v>
      </c>
      <c r="AL487" s="1">
        <v>1</v>
      </c>
    </row>
    <row r="488" spans="1:38" x14ac:dyDescent="0.3">
      <c r="A488" s="1">
        <v>2015</v>
      </c>
      <c r="B488" s="1">
        <v>487</v>
      </c>
      <c r="C488" s="1">
        <v>1</v>
      </c>
      <c r="D488" s="1" t="s">
        <v>61</v>
      </c>
      <c r="E488" s="1" t="s">
        <v>551</v>
      </c>
      <c r="F488" s="1" t="s">
        <v>722</v>
      </c>
      <c r="G488" s="1" t="s">
        <v>47</v>
      </c>
      <c r="H488" s="1" t="s">
        <v>48</v>
      </c>
      <c r="I488" s="1" t="s">
        <v>34</v>
      </c>
      <c r="J488" s="1" t="s">
        <v>45</v>
      </c>
      <c r="K488" s="1">
        <v>14</v>
      </c>
      <c r="L488" s="1">
        <v>18</v>
      </c>
      <c r="M488" s="1" t="s">
        <v>172</v>
      </c>
      <c r="N488" s="1" t="s">
        <v>44</v>
      </c>
      <c r="O488" s="1" t="s">
        <v>48</v>
      </c>
      <c r="P488" s="1" t="s">
        <v>47</v>
      </c>
      <c r="Q488" s="1" t="s">
        <v>120</v>
      </c>
      <c r="R488" s="1">
        <v>153</v>
      </c>
      <c r="S488" s="1">
        <f t="shared" si="29"/>
        <v>0</v>
      </c>
      <c r="T488" s="1" t="s">
        <v>56</v>
      </c>
      <c r="U488" s="1" t="s">
        <v>174</v>
      </c>
      <c r="AA488" s="1">
        <v>1</v>
      </c>
      <c r="AB488" s="1">
        <v>1</v>
      </c>
      <c r="AC488" s="1">
        <v>0</v>
      </c>
      <c r="AD488" s="1">
        <v>0</v>
      </c>
      <c r="AE488" s="1">
        <v>1</v>
      </c>
      <c r="AF488" s="1">
        <v>0</v>
      </c>
      <c r="AG488" s="1">
        <v>1</v>
      </c>
      <c r="AH488" s="1">
        <v>1</v>
      </c>
      <c r="AI488" s="1">
        <f t="shared" si="27"/>
        <v>1</v>
      </c>
      <c r="AJ488" s="1">
        <v>0</v>
      </c>
      <c r="AK488" s="1">
        <f t="shared" si="28"/>
        <v>1</v>
      </c>
      <c r="AL488" s="1">
        <v>1</v>
      </c>
    </row>
    <row r="489" spans="1:38" x14ac:dyDescent="0.3">
      <c r="A489" s="1">
        <v>2015</v>
      </c>
      <c r="B489" s="1">
        <v>488</v>
      </c>
      <c r="C489" s="1">
        <v>1</v>
      </c>
      <c r="D489" s="1" t="s">
        <v>61</v>
      </c>
      <c r="E489" s="1" t="s">
        <v>370</v>
      </c>
      <c r="F489" s="1" t="s">
        <v>723</v>
      </c>
      <c r="G489" s="1" t="s">
        <v>166</v>
      </c>
      <c r="H489" s="1" t="s">
        <v>167</v>
      </c>
      <c r="I489" s="1" t="s">
        <v>44</v>
      </c>
      <c r="J489" s="1" t="s">
        <v>45</v>
      </c>
      <c r="K489" s="1">
        <v>7</v>
      </c>
      <c r="L489" s="1">
        <v>11</v>
      </c>
      <c r="M489" s="1" t="s">
        <v>116</v>
      </c>
      <c r="N489" s="1" t="s">
        <v>34</v>
      </c>
      <c r="O489" s="1" t="s">
        <v>116</v>
      </c>
      <c r="P489" s="1" t="s">
        <v>115</v>
      </c>
      <c r="Q489" s="1" t="s">
        <v>118</v>
      </c>
      <c r="R489" s="1">
        <v>184</v>
      </c>
      <c r="S489" s="1">
        <f t="shared" si="29"/>
        <v>0</v>
      </c>
      <c r="T489" s="1" t="s">
        <v>173</v>
      </c>
      <c r="U489" s="1" t="s">
        <v>174</v>
      </c>
      <c r="AA489" s="1">
        <v>1</v>
      </c>
      <c r="AB489" s="1">
        <v>1</v>
      </c>
      <c r="AC489" s="1">
        <v>0</v>
      </c>
      <c r="AD489" s="1">
        <v>0</v>
      </c>
      <c r="AE489" s="1">
        <v>1</v>
      </c>
      <c r="AF489" s="1">
        <v>0</v>
      </c>
      <c r="AG489" s="1">
        <v>1</v>
      </c>
      <c r="AH489" s="1">
        <v>1</v>
      </c>
      <c r="AI489" s="1">
        <f t="shared" si="27"/>
        <v>1</v>
      </c>
      <c r="AJ489" s="1">
        <v>0</v>
      </c>
      <c r="AK489" s="1">
        <f t="shared" si="28"/>
        <v>1</v>
      </c>
      <c r="AL489" s="1">
        <v>1</v>
      </c>
    </row>
    <row r="490" spans="1:38" x14ac:dyDescent="0.3">
      <c r="A490" s="1">
        <v>2015</v>
      </c>
      <c r="B490" s="1">
        <v>489</v>
      </c>
      <c r="C490" s="1">
        <v>1</v>
      </c>
      <c r="D490" s="1" t="s">
        <v>61</v>
      </c>
      <c r="E490" s="1" t="s">
        <v>423</v>
      </c>
      <c r="F490" s="1" t="s">
        <v>724</v>
      </c>
      <c r="G490" s="1" t="s">
        <v>137</v>
      </c>
      <c r="H490" s="1" t="s">
        <v>138</v>
      </c>
      <c r="I490" s="1" t="s">
        <v>44</v>
      </c>
      <c r="J490" s="1" t="s">
        <v>45</v>
      </c>
      <c r="K490" s="1">
        <v>9</v>
      </c>
      <c r="L490" s="1">
        <v>13</v>
      </c>
      <c r="M490" s="1" t="s">
        <v>220</v>
      </c>
      <c r="N490" s="1" t="s">
        <v>34</v>
      </c>
      <c r="O490" s="1" t="s">
        <v>138</v>
      </c>
      <c r="P490" s="1" t="s">
        <v>137</v>
      </c>
      <c r="Q490" s="1" t="s">
        <v>139</v>
      </c>
      <c r="R490" s="1">
        <v>16</v>
      </c>
      <c r="S490" s="1">
        <f t="shared" si="29"/>
        <v>0</v>
      </c>
      <c r="T490" s="1" t="s">
        <v>56</v>
      </c>
      <c r="U490" s="1" t="s">
        <v>174</v>
      </c>
      <c r="AA490" s="1">
        <v>1</v>
      </c>
      <c r="AB490" s="1">
        <v>1</v>
      </c>
      <c r="AC490" s="1">
        <v>0</v>
      </c>
      <c r="AD490" s="1">
        <v>0</v>
      </c>
      <c r="AE490" s="1">
        <v>1</v>
      </c>
      <c r="AF490" s="1">
        <v>0</v>
      </c>
      <c r="AG490" s="1">
        <v>1</v>
      </c>
      <c r="AH490" s="1">
        <v>1</v>
      </c>
      <c r="AI490" s="1">
        <f t="shared" si="27"/>
        <v>1</v>
      </c>
      <c r="AJ490" s="1">
        <v>0</v>
      </c>
      <c r="AK490" s="1">
        <f t="shared" si="28"/>
        <v>1</v>
      </c>
      <c r="AL490" s="1">
        <v>1</v>
      </c>
    </row>
    <row r="491" spans="1:38" x14ac:dyDescent="0.3">
      <c r="A491" s="1">
        <v>2015</v>
      </c>
      <c r="B491" s="1">
        <v>490</v>
      </c>
      <c r="C491" s="1">
        <v>2</v>
      </c>
      <c r="D491" s="1" t="s">
        <v>61</v>
      </c>
      <c r="E491" s="1" t="s">
        <v>423</v>
      </c>
      <c r="F491" s="1" t="s">
        <v>724</v>
      </c>
      <c r="G491" s="1" t="s">
        <v>137</v>
      </c>
      <c r="H491" s="1" t="s">
        <v>138</v>
      </c>
      <c r="I491" s="1" t="s">
        <v>44</v>
      </c>
      <c r="J491" s="1" t="s">
        <v>45</v>
      </c>
      <c r="K491" s="1">
        <v>15</v>
      </c>
      <c r="L491" s="1">
        <v>19</v>
      </c>
      <c r="M491" s="1" t="s">
        <v>83</v>
      </c>
      <c r="N491" s="1" t="s">
        <v>34</v>
      </c>
      <c r="O491" s="1" t="s">
        <v>138</v>
      </c>
      <c r="P491" s="1" t="s">
        <v>137</v>
      </c>
      <c r="Q491" s="1" t="s">
        <v>139</v>
      </c>
      <c r="R491" s="1">
        <v>16</v>
      </c>
      <c r="S491" s="1">
        <f t="shared" si="29"/>
        <v>0</v>
      </c>
      <c r="T491" s="1" t="s">
        <v>56</v>
      </c>
      <c r="U491" s="1" t="s">
        <v>174</v>
      </c>
      <c r="AA491" s="1">
        <v>1</v>
      </c>
      <c r="AB491" s="1">
        <v>1</v>
      </c>
      <c r="AC491" s="1">
        <v>0</v>
      </c>
      <c r="AD491" s="1">
        <v>0</v>
      </c>
      <c r="AE491" s="1">
        <v>1</v>
      </c>
      <c r="AF491" s="1">
        <v>0</v>
      </c>
      <c r="AG491" s="1">
        <v>1</v>
      </c>
      <c r="AH491" s="1">
        <v>1</v>
      </c>
      <c r="AI491" s="1">
        <f t="shared" si="27"/>
        <v>1</v>
      </c>
      <c r="AJ491" s="1">
        <v>0</v>
      </c>
      <c r="AK491" s="1">
        <f t="shared" si="28"/>
        <v>1</v>
      </c>
      <c r="AL491" s="1">
        <v>1</v>
      </c>
    </row>
    <row r="492" spans="1:38" x14ac:dyDescent="0.3">
      <c r="A492" s="1">
        <v>2015</v>
      </c>
      <c r="B492" s="1">
        <v>491</v>
      </c>
      <c r="C492" s="1">
        <v>1</v>
      </c>
      <c r="D492" s="1" t="s">
        <v>61</v>
      </c>
      <c r="E492" s="1" t="s">
        <v>460</v>
      </c>
      <c r="F492" s="1" t="s">
        <v>725</v>
      </c>
      <c r="G492" s="1" t="s">
        <v>154</v>
      </c>
      <c r="H492" s="1" t="s">
        <v>155</v>
      </c>
      <c r="I492" s="1" t="s">
        <v>34</v>
      </c>
      <c r="J492" s="1" t="s">
        <v>45</v>
      </c>
      <c r="K492" s="1">
        <v>11</v>
      </c>
      <c r="L492" s="1">
        <v>15</v>
      </c>
      <c r="M492" s="1" t="s">
        <v>109</v>
      </c>
      <c r="N492" s="1" t="s">
        <v>44</v>
      </c>
      <c r="O492" s="1" t="s">
        <v>155</v>
      </c>
      <c r="P492" s="1" t="s">
        <v>154</v>
      </c>
      <c r="Q492" s="1" t="s">
        <v>156</v>
      </c>
      <c r="R492" s="1">
        <v>3</v>
      </c>
      <c r="S492" s="1">
        <f t="shared" si="29"/>
        <v>0</v>
      </c>
      <c r="T492" s="1" t="s">
        <v>56</v>
      </c>
      <c r="U492" s="1" t="s">
        <v>174</v>
      </c>
      <c r="AA492" s="1">
        <v>1</v>
      </c>
      <c r="AB492" s="1">
        <v>1</v>
      </c>
      <c r="AC492" s="1">
        <v>0</v>
      </c>
      <c r="AD492" s="1">
        <v>0</v>
      </c>
      <c r="AE492" s="1">
        <v>1</v>
      </c>
      <c r="AF492" s="1">
        <v>0</v>
      </c>
      <c r="AG492" s="1">
        <v>1</v>
      </c>
      <c r="AH492" s="1">
        <v>1</v>
      </c>
      <c r="AI492" s="1">
        <f t="shared" si="27"/>
        <v>1</v>
      </c>
      <c r="AJ492" s="1">
        <v>0</v>
      </c>
      <c r="AK492" s="1">
        <f t="shared" si="28"/>
        <v>1</v>
      </c>
      <c r="AL492" s="1">
        <v>1</v>
      </c>
    </row>
    <row r="493" spans="1:38" x14ac:dyDescent="0.3">
      <c r="A493" s="1">
        <v>2015</v>
      </c>
      <c r="B493" s="1">
        <v>492</v>
      </c>
      <c r="C493" s="1">
        <v>1</v>
      </c>
      <c r="D493" s="1" t="s">
        <v>61</v>
      </c>
      <c r="E493" s="1" t="s">
        <v>493</v>
      </c>
      <c r="F493" s="1" t="s">
        <v>689</v>
      </c>
      <c r="G493" s="1" t="s">
        <v>250</v>
      </c>
      <c r="H493" s="1" t="s">
        <v>251</v>
      </c>
      <c r="I493" s="1" t="s">
        <v>34</v>
      </c>
      <c r="J493" s="1" t="s">
        <v>45</v>
      </c>
      <c r="K493" s="1">
        <v>12</v>
      </c>
      <c r="L493" s="1">
        <v>16</v>
      </c>
      <c r="M493" s="1" t="s">
        <v>138</v>
      </c>
      <c r="N493" s="1" t="s">
        <v>44</v>
      </c>
      <c r="O493" s="1" t="s">
        <v>251</v>
      </c>
      <c r="P493" s="1" t="s">
        <v>250</v>
      </c>
      <c r="Q493" s="1" t="s">
        <v>260</v>
      </c>
      <c r="R493" s="1">
        <v>2</v>
      </c>
      <c r="S493" s="1">
        <f t="shared" si="29"/>
        <v>0</v>
      </c>
      <c r="T493" s="1" t="s">
        <v>56</v>
      </c>
      <c r="U493" s="1" t="s">
        <v>174</v>
      </c>
      <c r="AA493" s="1">
        <v>1</v>
      </c>
      <c r="AB493" s="1">
        <v>1</v>
      </c>
      <c r="AC493" s="1">
        <v>0</v>
      </c>
      <c r="AD493" s="1">
        <v>0</v>
      </c>
      <c r="AE493" s="1">
        <v>1</v>
      </c>
      <c r="AF493" s="1">
        <v>0</v>
      </c>
      <c r="AG493" s="1">
        <v>1</v>
      </c>
      <c r="AH493" s="1">
        <v>1</v>
      </c>
      <c r="AI493" s="1">
        <f t="shared" si="27"/>
        <v>1</v>
      </c>
      <c r="AJ493" s="1">
        <v>0</v>
      </c>
      <c r="AK493" s="1">
        <f t="shared" si="28"/>
        <v>1</v>
      </c>
      <c r="AL493" s="1">
        <v>1</v>
      </c>
    </row>
    <row r="494" spans="1:38" x14ac:dyDescent="0.3">
      <c r="A494" s="1">
        <v>2015</v>
      </c>
      <c r="B494" s="1">
        <v>493</v>
      </c>
      <c r="C494" s="1">
        <v>1</v>
      </c>
      <c r="D494" s="1" t="s">
        <v>61</v>
      </c>
      <c r="E494" s="1" t="s">
        <v>587</v>
      </c>
      <c r="F494" s="1" t="s">
        <v>726</v>
      </c>
      <c r="G494" s="1" t="s">
        <v>102</v>
      </c>
      <c r="H494" s="1" t="s">
        <v>103</v>
      </c>
      <c r="I494" s="1" t="s">
        <v>34</v>
      </c>
      <c r="J494" s="1" t="s">
        <v>45</v>
      </c>
      <c r="K494" s="1">
        <v>16</v>
      </c>
      <c r="L494" s="1">
        <v>20</v>
      </c>
      <c r="M494" s="1" t="s">
        <v>64</v>
      </c>
      <c r="N494" s="1" t="s">
        <v>34</v>
      </c>
      <c r="O494" s="1" t="s">
        <v>64</v>
      </c>
      <c r="P494" s="1" t="s">
        <v>63</v>
      </c>
      <c r="Q494" s="1" t="s">
        <v>152</v>
      </c>
      <c r="R494" s="1">
        <v>5</v>
      </c>
      <c r="S494" s="1">
        <f t="shared" si="29"/>
        <v>0</v>
      </c>
      <c r="T494" s="1" t="s">
        <v>173</v>
      </c>
      <c r="U494" s="1" t="s">
        <v>174</v>
      </c>
      <c r="AA494" s="1">
        <v>1</v>
      </c>
      <c r="AB494" s="1">
        <v>1</v>
      </c>
      <c r="AC494" s="1">
        <v>0</v>
      </c>
      <c r="AD494" s="1">
        <v>0</v>
      </c>
      <c r="AE494" s="1">
        <v>1</v>
      </c>
      <c r="AF494" s="1">
        <v>0</v>
      </c>
      <c r="AG494" s="1">
        <v>1</v>
      </c>
      <c r="AH494" s="1">
        <v>1</v>
      </c>
      <c r="AI494" s="1">
        <f t="shared" si="27"/>
        <v>1</v>
      </c>
      <c r="AJ494" s="1">
        <v>0</v>
      </c>
      <c r="AK494" s="1">
        <f t="shared" si="28"/>
        <v>1</v>
      </c>
      <c r="AL494" s="1">
        <v>1</v>
      </c>
    </row>
    <row r="495" spans="1:38" x14ac:dyDescent="0.3">
      <c r="A495" s="1">
        <v>2015</v>
      </c>
      <c r="B495" s="1">
        <v>494</v>
      </c>
      <c r="C495" s="1">
        <v>1</v>
      </c>
      <c r="D495" s="1" t="s">
        <v>61</v>
      </c>
      <c r="E495" s="1" t="s">
        <v>333</v>
      </c>
      <c r="F495" s="1" t="s">
        <v>727</v>
      </c>
      <c r="G495" s="1" t="s">
        <v>86</v>
      </c>
      <c r="H495" s="1" t="s">
        <v>87</v>
      </c>
      <c r="I495" s="1" t="s">
        <v>44</v>
      </c>
      <c r="J495" s="1" t="s">
        <v>45</v>
      </c>
      <c r="K495" s="1">
        <v>5</v>
      </c>
      <c r="L495" s="1">
        <v>9</v>
      </c>
      <c r="M495" s="1" t="s">
        <v>144</v>
      </c>
      <c r="N495" s="1" t="s">
        <v>34</v>
      </c>
      <c r="O495" s="1" t="s">
        <v>87</v>
      </c>
      <c r="P495" s="1" t="s">
        <v>245</v>
      </c>
      <c r="Q495" s="1" t="s">
        <v>246</v>
      </c>
      <c r="R495" s="1">
        <v>121</v>
      </c>
      <c r="S495" s="1">
        <f t="shared" si="29"/>
        <v>0</v>
      </c>
      <c r="T495" s="1" t="s">
        <v>56</v>
      </c>
      <c r="U495" s="1" t="s">
        <v>174</v>
      </c>
      <c r="AA495" s="1">
        <v>1</v>
      </c>
      <c r="AB495" s="1">
        <v>1</v>
      </c>
      <c r="AC495" s="1">
        <v>0</v>
      </c>
      <c r="AD495" s="1">
        <v>0</v>
      </c>
      <c r="AE495" s="1">
        <v>1</v>
      </c>
      <c r="AF495" s="1">
        <v>0</v>
      </c>
      <c r="AG495" s="1">
        <v>1</v>
      </c>
      <c r="AH495" s="1">
        <v>1</v>
      </c>
      <c r="AI495" s="1">
        <f t="shared" si="27"/>
        <v>1</v>
      </c>
      <c r="AJ495" s="1">
        <v>0</v>
      </c>
      <c r="AK495" s="1">
        <f t="shared" si="28"/>
        <v>1</v>
      </c>
      <c r="AL495" s="1">
        <v>1</v>
      </c>
    </row>
    <row r="496" spans="1:38" x14ac:dyDescent="0.3">
      <c r="A496" s="1">
        <v>2015</v>
      </c>
      <c r="B496" s="1">
        <v>495</v>
      </c>
      <c r="C496" s="1">
        <v>1</v>
      </c>
      <c r="D496" s="1" t="s">
        <v>61</v>
      </c>
      <c r="E496" s="1" t="s">
        <v>157</v>
      </c>
      <c r="F496" s="1" t="s">
        <v>728</v>
      </c>
      <c r="G496" s="1" t="s">
        <v>47</v>
      </c>
      <c r="H496" s="1" t="s">
        <v>48</v>
      </c>
      <c r="I496" s="1" t="s">
        <v>34</v>
      </c>
      <c r="J496" s="1" t="s">
        <v>45</v>
      </c>
      <c r="K496" s="1">
        <v>14</v>
      </c>
      <c r="L496" s="1">
        <v>18</v>
      </c>
      <c r="M496" s="1" t="s">
        <v>117</v>
      </c>
      <c r="O496" s="1" t="s">
        <v>48</v>
      </c>
      <c r="P496" s="1" t="s">
        <v>47</v>
      </c>
      <c r="Q496" s="1" t="s">
        <v>120</v>
      </c>
      <c r="R496" s="1">
        <v>153</v>
      </c>
      <c r="S496" s="1">
        <f t="shared" si="29"/>
        <v>0</v>
      </c>
      <c r="T496" s="1" t="s">
        <v>56</v>
      </c>
      <c r="U496" s="1" t="s">
        <v>119</v>
      </c>
      <c r="AA496" s="1">
        <v>1</v>
      </c>
      <c r="AB496" s="1">
        <v>0</v>
      </c>
      <c r="AC496" s="1">
        <v>1</v>
      </c>
      <c r="AD496" s="1">
        <v>0</v>
      </c>
      <c r="AE496" s="1">
        <v>0</v>
      </c>
      <c r="AF496" s="1">
        <v>0</v>
      </c>
      <c r="AG496" s="1">
        <v>0</v>
      </c>
      <c r="AH496" s="1">
        <v>1</v>
      </c>
      <c r="AI496" s="1">
        <f t="shared" si="27"/>
        <v>1</v>
      </c>
      <c r="AJ496" s="1">
        <v>0</v>
      </c>
      <c r="AK496" s="1">
        <f t="shared" si="28"/>
        <v>1</v>
      </c>
      <c r="AL496" s="1">
        <v>1</v>
      </c>
    </row>
    <row r="497" spans="1:38" x14ac:dyDescent="0.3">
      <c r="A497" s="1">
        <v>2015</v>
      </c>
      <c r="B497" s="1">
        <v>496</v>
      </c>
      <c r="C497" s="1">
        <v>1</v>
      </c>
      <c r="D497" s="1" t="s">
        <v>61</v>
      </c>
      <c r="E497" s="1" t="s">
        <v>311</v>
      </c>
      <c r="F497" s="1" t="s">
        <v>729</v>
      </c>
      <c r="G497" s="1" t="s">
        <v>137</v>
      </c>
      <c r="H497" s="1" t="s">
        <v>138</v>
      </c>
      <c r="I497" s="1" t="s">
        <v>44</v>
      </c>
      <c r="J497" s="1" t="s">
        <v>45</v>
      </c>
      <c r="K497" s="1">
        <v>4</v>
      </c>
      <c r="L497" s="1">
        <v>8</v>
      </c>
      <c r="M497" s="1" t="s">
        <v>128</v>
      </c>
      <c r="N497" s="1" t="s">
        <v>44</v>
      </c>
      <c r="O497" s="1" t="s">
        <v>138</v>
      </c>
      <c r="P497" s="1" t="s">
        <v>137</v>
      </c>
      <c r="Q497" s="1" t="s">
        <v>139</v>
      </c>
      <c r="R497" s="1">
        <v>16</v>
      </c>
      <c r="S497" s="1">
        <f t="shared" si="29"/>
        <v>0</v>
      </c>
      <c r="T497" s="1" t="s">
        <v>56</v>
      </c>
      <c r="U497" s="1" t="s">
        <v>174</v>
      </c>
      <c r="AA497" s="1">
        <v>1</v>
      </c>
      <c r="AB497" s="1">
        <v>1</v>
      </c>
      <c r="AC497" s="1">
        <v>0</v>
      </c>
      <c r="AD497" s="1">
        <v>0</v>
      </c>
      <c r="AE497" s="1">
        <v>1</v>
      </c>
      <c r="AF497" s="1">
        <v>0</v>
      </c>
      <c r="AG497" s="1">
        <v>1</v>
      </c>
      <c r="AH497" s="1">
        <v>1</v>
      </c>
      <c r="AI497" s="1">
        <f t="shared" si="27"/>
        <v>1</v>
      </c>
      <c r="AJ497" s="1">
        <v>0</v>
      </c>
      <c r="AK497" s="1">
        <f t="shared" si="28"/>
        <v>1</v>
      </c>
      <c r="AL497" s="1">
        <v>1</v>
      </c>
    </row>
    <row r="498" spans="1:38" x14ac:dyDescent="0.3">
      <c r="A498" s="1">
        <v>2015</v>
      </c>
      <c r="B498" s="1">
        <v>497</v>
      </c>
      <c r="C498" s="1">
        <v>1</v>
      </c>
      <c r="D498" s="1" t="s">
        <v>61</v>
      </c>
      <c r="E498" s="1" t="s">
        <v>312</v>
      </c>
      <c r="F498" s="1" t="s">
        <v>730</v>
      </c>
      <c r="G498" s="1" t="s">
        <v>137</v>
      </c>
      <c r="H498" s="1" t="s">
        <v>138</v>
      </c>
      <c r="I498" s="1" t="s">
        <v>44</v>
      </c>
      <c r="J498" s="1" t="s">
        <v>45</v>
      </c>
      <c r="K498" s="1">
        <v>4</v>
      </c>
      <c r="L498" s="1">
        <v>8</v>
      </c>
      <c r="M498" s="1" t="s">
        <v>128</v>
      </c>
      <c r="N498" s="1" t="s">
        <v>44</v>
      </c>
      <c r="O498" s="1" t="s">
        <v>138</v>
      </c>
      <c r="P498" s="1" t="s">
        <v>137</v>
      </c>
      <c r="Q498" s="1" t="s">
        <v>139</v>
      </c>
      <c r="R498" s="1">
        <v>16</v>
      </c>
      <c r="S498" s="1">
        <f t="shared" si="29"/>
        <v>0</v>
      </c>
      <c r="T498" s="1" t="s">
        <v>56</v>
      </c>
      <c r="U498" s="1" t="s">
        <v>174</v>
      </c>
      <c r="AA498" s="1">
        <v>1</v>
      </c>
      <c r="AB498" s="1">
        <v>1</v>
      </c>
      <c r="AC498" s="1">
        <v>0</v>
      </c>
      <c r="AD498" s="1">
        <v>0</v>
      </c>
      <c r="AE498" s="1">
        <v>1</v>
      </c>
      <c r="AF498" s="1">
        <v>0</v>
      </c>
      <c r="AG498" s="1">
        <v>1</v>
      </c>
      <c r="AH498" s="1">
        <v>1</v>
      </c>
      <c r="AI498" s="1">
        <f t="shared" si="27"/>
        <v>1</v>
      </c>
      <c r="AJ498" s="1">
        <v>0</v>
      </c>
      <c r="AK498" s="1">
        <f t="shared" si="28"/>
        <v>1</v>
      </c>
      <c r="AL498" s="1">
        <v>1</v>
      </c>
    </row>
    <row r="499" spans="1:38" x14ac:dyDescent="0.3">
      <c r="A499" s="1">
        <v>2015</v>
      </c>
      <c r="B499" s="1">
        <v>498</v>
      </c>
      <c r="C499" s="1">
        <v>1</v>
      </c>
      <c r="D499" s="1" t="s">
        <v>61</v>
      </c>
      <c r="E499" s="1" t="s">
        <v>141</v>
      </c>
      <c r="F499" s="1" t="s">
        <v>731</v>
      </c>
      <c r="G499" s="1" t="s">
        <v>137</v>
      </c>
      <c r="H499" s="1" t="s">
        <v>138</v>
      </c>
      <c r="I499" s="1" t="s">
        <v>44</v>
      </c>
      <c r="J499" s="1" t="s">
        <v>45</v>
      </c>
      <c r="K499" s="1">
        <v>10</v>
      </c>
      <c r="L499" s="1">
        <v>14</v>
      </c>
      <c r="M499" s="1" t="s">
        <v>117</v>
      </c>
      <c r="O499" s="1" t="s">
        <v>138</v>
      </c>
      <c r="P499" s="1" t="s">
        <v>137</v>
      </c>
      <c r="Q499" s="1" t="s">
        <v>139</v>
      </c>
      <c r="R499" s="1">
        <v>16</v>
      </c>
      <c r="S499" s="1">
        <f t="shared" si="29"/>
        <v>0</v>
      </c>
      <c r="T499" s="1" t="s">
        <v>56</v>
      </c>
      <c r="U499" s="1" t="s">
        <v>119</v>
      </c>
      <c r="AA499" s="1">
        <v>1</v>
      </c>
      <c r="AB499" s="1">
        <v>0</v>
      </c>
      <c r="AC499" s="1">
        <v>1</v>
      </c>
      <c r="AD499" s="1">
        <v>0</v>
      </c>
      <c r="AE499" s="1">
        <v>0</v>
      </c>
      <c r="AF499" s="1">
        <v>0</v>
      </c>
      <c r="AG499" s="1">
        <v>0</v>
      </c>
      <c r="AH499" s="1">
        <v>1</v>
      </c>
      <c r="AI499" s="1">
        <f t="shared" si="27"/>
        <v>1</v>
      </c>
      <c r="AJ499" s="1">
        <v>0</v>
      </c>
      <c r="AK499" s="1">
        <f t="shared" si="28"/>
        <v>1</v>
      </c>
      <c r="AL499" s="1">
        <v>1</v>
      </c>
    </row>
    <row r="500" spans="1:38" x14ac:dyDescent="0.3">
      <c r="A500" s="1">
        <v>2015</v>
      </c>
      <c r="B500" s="1">
        <v>499</v>
      </c>
      <c r="C500" s="1">
        <v>2</v>
      </c>
      <c r="D500" s="1" t="s">
        <v>61</v>
      </c>
      <c r="E500" s="1" t="s">
        <v>141</v>
      </c>
      <c r="F500" s="1" t="s">
        <v>731</v>
      </c>
      <c r="G500" s="1" t="s">
        <v>137</v>
      </c>
      <c r="H500" s="1" t="s">
        <v>138</v>
      </c>
      <c r="I500" s="1" t="s">
        <v>44</v>
      </c>
      <c r="J500" s="1" t="s">
        <v>45</v>
      </c>
      <c r="K500" s="1">
        <v>11</v>
      </c>
      <c r="L500" s="1">
        <v>15</v>
      </c>
      <c r="M500" s="1" t="s">
        <v>43</v>
      </c>
      <c r="N500" s="1" t="s">
        <v>44</v>
      </c>
      <c r="O500" s="1" t="s">
        <v>138</v>
      </c>
      <c r="P500" s="1" t="s">
        <v>137</v>
      </c>
      <c r="Q500" s="1" t="s">
        <v>139</v>
      </c>
      <c r="R500" s="1">
        <v>16</v>
      </c>
      <c r="S500" s="1">
        <f t="shared" si="29"/>
        <v>0</v>
      </c>
      <c r="T500" s="1" t="s">
        <v>56</v>
      </c>
      <c r="U500" s="1" t="s">
        <v>174</v>
      </c>
      <c r="AA500" s="1">
        <v>1</v>
      </c>
      <c r="AB500" s="1">
        <v>1</v>
      </c>
      <c r="AC500" s="1">
        <v>0</v>
      </c>
      <c r="AD500" s="1">
        <v>0</v>
      </c>
      <c r="AE500" s="1">
        <v>1</v>
      </c>
      <c r="AF500" s="1">
        <v>0</v>
      </c>
      <c r="AG500" s="1">
        <v>1</v>
      </c>
      <c r="AH500" s="1">
        <v>1</v>
      </c>
      <c r="AI500" s="1">
        <f t="shared" si="27"/>
        <v>1</v>
      </c>
      <c r="AJ500" s="1">
        <v>0</v>
      </c>
      <c r="AK500" s="1">
        <f t="shared" si="28"/>
        <v>1</v>
      </c>
      <c r="AL500" s="1">
        <v>1</v>
      </c>
    </row>
    <row r="501" spans="1:38" x14ac:dyDescent="0.3">
      <c r="A501" s="1">
        <v>2015</v>
      </c>
      <c r="B501" s="1">
        <v>500</v>
      </c>
      <c r="C501" s="1">
        <v>1</v>
      </c>
      <c r="D501" s="1" t="s">
        <v>61</v>
      </c>
      <c r="E501" s="1" t="s">
        <v>609</v>
      </c>
      <c r="F501" s="1" t="s">
        <v>732</v>
      </c>
      <c r="G501" s="1" t="s">
        <v>42</v>
      </c>
      <c r="H501" s="1" t="s">
        <v>43</v>
      </c>
      <c r="I501" s="1" t="s">
        <v>44</v>
      </c>
      <c r="J501" s="1" t="s">
        <v>45</v>
      </c>
      <c r="K501" s="1">
        <v>17</v>
      </c>
      <c r="L501" s="1">
        <v>21</v>
      </c>
      <c r="M501" s="1" t="s">
        <v>132</v>
      </c>
      <c r="N501" s="1" t="s">
        <v>44</v>
      </c>
      <c r="O501" s="1" t="s">
        <v>43</v>
      </c>
      <c r="P501" s="1" t="s">
        <v>158</v>
      </c>
      <c r="Q501" s="1" t="s">
        <v>159</v>
      </c>
      <c r="R501" s="1">
        <v>257</v>
      </c>
      <c r="S501" s="1">
        <f t="shared" si="29"/>
        <v>1</v>
      </c>
      <c r="T501" s="1" t="s">
        <v>56</v>
      </c>
      <c r="U501" s="1" t="s">
        <v>174</v>
      </c>
      <c r="AA501" s="1">
        <v>1</v>
      </c>
      <c r="AB501" s="1">
        <v>1</v>
      </c>
      <c r="AC501" s="1">
        <v>0</v>
      </c>
      <c r="AD501" s="1">
        <v>0</v>
      </c>
      <c r="AE501" s="1">
        <v>1</v>
      </c>
      <c r="AF501" s="1">
        <v>0</v>
      </c>
      <c r="AG501" s="1">
        <v>1</v>
      </c>
      <c r="AH501" s="1">
        <v>1</v>
      </c>
      <c r="AI501" s="1">
        <f t="shared" si="27"/>
        <v>1</v>
      </c>
      <c r="AJ501" s="1">
        <v>0</v>
      </c>
      <c r="AK501" s="1">
        <f t="shared" si="28"/>
        <v>1</v>
      </c>
      <c r="AL501" s="1">
        <v>1</v>
      </c>
    </row>
    <row r="502" spans="1:38" x14ac:dyDescent="0.3">
      <c r="A502" s="1">
        <v>2015</v>
      </c>
      <c r="B502" s="1">
        <v>501</v>
      </c>
      <c r="C502" s="1">
        <v>1</v>
      </c>
      <c r="D502" s="1" t="s">
        <v>61</v>
      </c>
      <c r="E502" s="1" t="s">
        <v>121</v>
      </c>
      <c r="F502" s="1" t="s">
        <v>733</v>
      </c>
      <c r="G502" s="1" t="s">
        <v>122</v>
      </c>
      <c r="H502" s="1" t="s">
        <v>83</v>
      </c>
      <c r="I502" s="1" t="s">
        <v>34</v>
      </c>
      <c r="J502" s="1" t="s">
        <v>91</v>
      </c>
      <c r="K502" s="1">
        <v>0</v>
      </c>
      <c r="L502" s="1">
        <v>0</v>
      </c>
      <c r="M502" s="1" t="s">
        <v>117</v>
      </c>
      <c r="O502" s="1" t="s">
        <v>83</v>
      </c>
      <c r="P502" s="1" t="s">
        <v>123</v>
      </c>
      <c r="Q502" s="1" t="s">
        <v>124</v>
      </c>
      <c r="R502" s="1">
        <v>3</v>
      </c>
      <c r="S502" s="1">
        <f t="shared" si="29"/>
        <v>0</v>
      </c>
      <c r="T502" s="1" t="s">
        <v>56</v>
      </c>
      <c r="U502" s="1" t="s">
        <v>119</v>
      </c>
      <c r="V502" s="1" t="s">
        <v>125</v>
      </c>
      <c r="AA502" s="1">
        <v>1</v>
      </c>
      <c r="AB502" s="1">
        <v>0</v>
      </c>
      <c r="AC502" s="1">
        <v>1</v>
      </c>
      <c r="AD502" s="1">
        <v>0</v>
      </c>
      <c r="AE502" s="1">
        <v>0</v>
      </c>
      <c r="AF502" s="1">
        <v>0</v>
      </c>
      <c r="AG502" s="1">
        <v>0</v>
      </c>
      <c r="AH502" s="1">
        <v>0</v>
      </c>
      <c r="AI502" s="1">
        <f t="shared" si="27"/>
        <v>0</v>
      </c>
      <c r="AJ502" s="1">
        <v>1</v>
      </c>
      <c r="AK502" s="1">
        <f t="shared" si="28"/>
        <v>1</v>
      </c>
      <c r="AL502" s="1">
        <v>1</v>
      </c>
    </row>
    <row r="503" spans="1:38" x14ac:dyDescent="0.3">
      <c r="A503" s="1">
        <v>2015</v>
      </c>
      <c r="B503" s="1">
        <v>502</v>
      </c>
      <c r="C503" s="1">
        <v>1</v>
      </c>
      <c r="D503" s="1" t="s">
        <v>61</v>
      </c>
      <c r="E503" s="1" t="s">
        <v>148</v>
      </c>
      <c r="F503" s="1" t="s">
        <v>278</v>
      </c>
      <c r="G503" s="1" t="s">
        <v>108</v>
      </c>
      <c r="H503" s="1" t="s">
        <v>109</v>
      </c>
      <c r="I503" s="1" t="s">
        <v>44</v>
      </c>
      <c r="J503" s="1" t="s">
        <v>45</v>
      </c>
      <c r="K503" s="1">
        <v>7</v>
      </c>
      <c r="L503" s="1">
        <v>11</v>
      </c>
      <c r="M503" s="1" t="s">
        <v>117</v>
      </c>
      <c r="O503" s="1" t="s">
        <v>109</v>
      </c>
      <c r="P503" s="1" t="s">
        <v>108</v>
      </c>
      <c r="Q503" s="1" t="s">
        <v>149</v>
      </c>
      <c r="R503" s="1">
        <v>11</v>
      </c>
      <c r="S503" s="1">
        <f t="shared" si="29"/>
        <v>0</v>
      </c>
      <c r="T503" s="1" t="s">
        <v>56</v>
      </c>
      <c r="U503" s="1" t="s">
        <v>119</v>
      </c>
      <c r="AA503" s="1">
        <v>1</v>
      </c>
      <c r="AB503" s="1">
        <v>0</v>
      </c>
      <c r="AC503" s="1">
        <v>1</v>
      </c>
      <c r="AD503" s="1">
        <v>0</v>
      </c>
      <c r="AE503" s="1">
        <v>0</v>
      </c>
      <c r="AF503" s="1">
        <v>0</v>
      </c>
      <c r="AG503" s="1">
        <v>0</v>
      </c>
      <c r="AH503" s="1">
        <v>1</v>
      </c>
      <c r="AI503" s="1">
        <f t="shared" si="27"/>
        <v>1</v>
      </c>
      <c r="AJ503" s="1">
        <v>0</v>
      </c>
      <c r="AK503" s="1">
        <f t="shared" si="28"/>
        <v>1</v>
      </c>
      <c r="AL503" s="1">
        <v>1</v>
      </c>
    </row>
    <row r="504" spans="1:38" x14ac:dyDescent="0.3">
      <c r="A504" s="1">
        <v>2015</v>
      </c>
      <c r="B504" s="1">
        <v>503</v>
      </c>
      <c r="C504" s="1">
        <v>1</v>
      </c>
      <c r="D504" s="1" t="s">
        <v>61</v>
      </c>
      <c r="E504" s="1" t="s">
        <v>494</v>
      </c>
      <c r="F504" s="1" t="s">
        <v>734</v>
      </c>
      <c r="G504" s="1" t="s">
        <v>137</v>
      </c>
      <c r="H504" s="1" t="s">
        <v>138</v>
      </c>
      <c r="I504" s="1" t="s">
        <v>44</v>
      </c>
      <c r="J504" s="1" t="s">
        <v>45</v>
      </c>
      <c r="K504" s="1">
        <v>16</v>
      </c>
      <c r="L504" s="1">
        <v>20</v>
      </c>
      <c r="M504" s="1" t="s">
        <v>132</v>
      </c>
      <c r="N504" s="1" t="s">
        <v>44</v>
      </c>
      <c r="O504" s="1" t="s">
        <v>132</v>
      </c>
      <c r="P504" s="1" t="s">
        <v>131</v>
      </c>
      <c r="Q504" s="1" t="s">
        <v>133</v>
      </c>
      <c r="R504" s="1">
        <v>0</v>
      </c>
      <c r="S504" s="1">
        <f t="shared" si="29"/>
        <v>0</v>
      </c>
      <c r="T504" s="1" t="s">
        <v>173</v>
      </c>
      <c r="U504" s="1" t="s">
        <v>174</v>
      </c>
      <c r="AA504" s="1">
        <v>1</v>
      </c>
      <c r="AB504" s="1">
        <v>1</v>
      </c>
      <c r="AC504" s="1">
        <v>0</v>
      </c>
      <c r="AD504" s="1">
        <v>0</v>
      </c>
      <c r="AE504" s="1">
        <v>1</v>
      </c>
      <c r="AF504" s="1">
        <v>0</v>
      </c>
      <c r="AG504" s="1">
        <v>1</v>
      </c>
      <c r="AH504" s="1">
        <v>1</v>
      </c>
      <c r="AI504" s="1">
        <f t="shared" si="27"/>
        <v>1</v>
      </c>
      <c r="AJ504" s="1">
        <v>0</v>
      </c>
      <c r="AK504" s="1">
        <f t="shared" si="28"/>
        <v>1</v>
      </c>
      <c r="AL504" s="1">
        <v>1</v>
      </c>
    </row>
    <row r="505" spans="1:38" x14ac:dyDescent="0.3">
      <c r="A505" s="1">
        <v>2015</v>
      </c>
      <c r="B505" s="1">
        <v>504</v>
      </c>
      <c r="C505" s="1">
        <v>1</v>
      </c>
      <c r="D505" s="1" t="s">
        <v>61</v>
      </c>
      <c r="E505" s="1" t="s">
        <v>462</v>
      </c>
      <c r="F505" s="1" t="s">
        <v>735</v>
      </c>
      <c r="G505" s="1" t="s">
        <v>196</v>
      </c>
      <c r="H505" s="1" t="s">
        <v>195</v>
      </c>
      <c r="I505" s="1" t="s">
        <v>34</v>
      </c>
      <c r="J505" s="1" t="s">
        <v>45</v>
      </c>
      <c r="K505" s="1">
        <v>11</v>
      </c>
      <c r="L505" s="1">
        <v>15</v>
      </c>
      <c r="M505" s="1" t="s">
        <v>54</v>
      </c>
      <c r="N505" s="1" t="s">
        <v>34</v>
      </c>
      <c r="O505" s="1" t="s">
        <v>195</v>
      </c>
      <c r="P505" s="1" t="s">
        <v>196</v>
      </c>
      <c r="Q505" s="1" t="s">
        <v>197</v>
      </c>
      <c r="R505" s="1">
        <v>303</v>
      </c>
      <c r="S505" s="1">
        <f t="shared" si="29"/>
        <v>1</v>
      </c>
      <c r="T505" s="1" t="s">
        <v>56</v>
      </c>
      <c r="U505" s="1" t="s">
        <v>174</v>
      </c>
      <c r="AA505" s="1">
        <v>1</v>
      </c>
      <c r="AB505" s="1">
        <v>1</v>
      </c>
      <c r="AC505" s="1">
        <v>0</v>
      </c>
      <c r="AD505" s="1">
        <v>0</v>
      </c>
      <c r="AE505" s="1">
        <v>1</v>
      </c>
      <c r="AF505" s="1">
        <v>0</v>
      </c>
      <c r="AG505" s="1">
        <v>1</v>
      </c>
      <c r="AH505" s="1">
        <v>1</v>
      </c>
      <c r="AI505" s="1">
        <f t="shared" si="27"/>
        <v>1</v>
      </c>
      <c r="AJ505" s="1">
        <v>0</v>
      </c>
      <c r="AK505" s="1">
        <f t="shared" si="28"/>
        <v>1</v>
      </c>
      <c r="AL505" s="1">
        <v>1</v>
      </c>
    </row>
    <row r="506" spans="1:38" x14ac:dyDescent="0.3">
      <c r="A506" s="1">
        <v>2015</v>
      </c>
      <c r="B506" s="1">
        <v>505</v>
      </c>
      <c r="C506" s="1">
        <v>1</v>
      </c>
      <c r="D506" s="1" t="s">
        <v>61</v>
      </c>
      <c r="E506" s="1" t="s">
        <v>165</v>
      </c>
      <c r="F506" s="1" t="s">
        <v>729</v>
      </c>
      <c r="G506" s="1" t="s">
        <v>166</v>
      </c>
      <c r="H506" s="1" t="s">
        <v>167</v>
      </c>
      <c r="I506" s="1" t="s">
        <v>44</v>
      </c>
      <c r="J506" s="1" t="s">
        <v>45</v>
      </c>
      <c r="K506" s="1">
        <v>2</v>
      </c>
      <c r="L506" s="1">
        <v>6</v>
      </c>
      <c r="M506" s="1" t="s">
        <v>116</v>
      </c>
      <c r="N506" s="1" t="s">
        <v>34</v>
      </c>
      <c r="O506" s="1" t="s">
        <v>167</v>
      </c>
      <c r="P506" s="1" t="s">
        <v>168</v>
      </c>
      <c r="Q506" s="1" t="s">
        <v>169</v>
      </c>
      <c r="R506" s="1">
        <v>257</v>
      </c>
      <c r="S506" s="1">
        <f t="shared" si="29"/>
        <v>1</v>
      </c>
      <c r="T506" s="1" t="s">
        <v>56</v>
      </c>
      <c r="U506" s="1" t="s">
        <v>50</v>
      </c>
      <c r="V506" s="1" t="s">
        <v>1025</v>
      </c>
      <c r="AA506" s="1">
        <v>1</v>
      </c>
      <c r="AB506" s="1">
        <v>0</v>
      </c>
      <c r="AC506" s="1">
        <v>0</v>
      </c>
      <c r="AD506" s="1">
        <v>0</v>
      </c>
      <c r="AE506" s="1">
        <v>0</v>
      </c>
      <c r="AF506" s="1">
        <v>0</v>
      </c>
      <c r="AG506" s="1">
        <v>0</v>
      </c>
      <c r="AH506" s="1">
        <v>1</v>
      </c>
      <c r="AI506" s="1">
        <f t="shared" si="27"/>
        <v>1</v>
      </c>
      <c r="AJ506" s="1">
        <v>0</v>
      </c>
      <c r="AK506" s="1">
        <f t="shared" si="28"/>
        <v>1</v>
      </c>
      <c r="AL506" s="1">
        <v>1</v>
      </c>
    </row>
    <row r="507" spans="1:38" x14ac:dyDescent="0.3">
      <c r="A507" s="1">
        <v>2015</v>
      </c>
      <c r="B507" s="1">
        <v>506</v>
      </c>
      <c r="C507" s="1">
        <v>1</v>
      </c>
      <c r="D507" s="1" t="s">
        <v>61</v>
      </c>
      <c r="E507" s="1" t="s">
        <v>444</v>
      </c>
      <c r="F507" s="1" t="s">
        <v>579</v>
      </c>
      <c r="G507" s="1" t="s">
        <v>127</v>
      </c>
      <c r="H507" s="1" t="s">
        <v>128</v>
      </c>
      <c r="I507" s="1" t="s">
        <v>44</v>
      </c>
      <c r="J507" s="1" t="s">
        <v>45</v>
      </c>
      <c r="K507" s="1">
        <v>10</v>
      </c>
      <c r="L507" s="1">
        <v>14</v>
      </c>
      <c r="M507" s="1" t="s">
        <v>172</v>
      </c>
      <c r="N507" s="1" t="s">
        <v>44</v>
      </c>
      <c r="O507" s="1" t="s">
        <v>172</v>
      </c>
      <c r="P507" s="1" t="s">
        <v>171</v>
      </c>
      <c r="Q507" s="1" t="s">
        <v>199</v>
      </c>
      <c r="R507" s="1">
        <v>221</v>
      </c>
      <c r="S507" s="1">
        <f t="shared" si="29"/>
        <v>1</v>
      </c>
      <c r="T507" s="1" t="s">
        <v>173</v>
      </c>
      <c r="U507" s="1" t="s">
        <v>174</v>
      </c>
      <c r="AA507" s="1">
        <v>1</v>
      </c>
      <c r="AB507" s="1">
        <v>1</v>
      </c>
      <c r="AC507" s="1">
        <v>0</v>
      </c>
      <c r="AD507" s="1">
        <v>0</v>
      </c>
      <c r="AE507" s="1">
        <v>1</v>
      </c>
      <c r="AF507" s="1">
        <v>0</v>
      </c>
      <c r="AG507" s="1">
        <v>1</v>
      </c>
      <c r="AH507" s="1">
        <v>1</v>
      </c>
      <c r="AI507" s="1">
        <f t="shared" si="27"/>
        <v>1</v>
      </c>
      <c r="AJ507" s="1">
        <v>0</v>
      </c>
      <c r="AK507" s="1">
        <f t="shared" si="28"/>
        <v>1</v>
      </c>
      <c r="AL507" s="1">
        <v>1</v>
      </c>
    </row>
    <row r="508" spans="1:38" x14ac:dyDescent="0.3">
      <c r="A508" s="1">
        <v>2015</v>
      </c>
      <c r="B508" s="1">
        <v>507</v>
      </c>
      <c r="C508" s="1">
        <v>1</v>
      </c>
      <c r="D508" s="1" t="s">
        <v>61</v>
      </c>
      <c r="E508" s="1" t="s">
        <v>374</v>
      </c>
      <c r="F508" s="1" t="s">
        <v>736</v>
      </c>
      <c r="G508" s="1" t="s">
        <v>86</v>
      </c>
      <c r="H508" s="1" t="s">
        <v>87</v>
      </c>
      <c r="I508" s="1" t="s">
        <v>44</v>
      </c>
      <c r="J508" s="1" t="s">
        <v>45</v>
      </c>
      <c r="K508" s="1">
        <v>7</v>
      </c>
      <c r="L508" s="1">
        <v>11</v>
      </c>
      <c r="M508" s="1" t="s">
        <v>195</v>
      </c>
      <c r="N508" s="1" t="s">
        <v>34</v>
      </c>
      <c r="O508" s="1" t="s">
        <v>87</v>
      </c>
      <c r="P508" s="1" t="s">
        <v>245</v>
      </c>
      <c r="Q508" s="1" t="s">
        <v>246</v>
      </c>
      <c r="R508" s="1">
        <v>121</v>
      </c>
      <c r="S508" s="1">
        <f t="shared" si="29"/>
        <v>0</v>
      </c>
      <c r="T508" s="1" t="s">
        <v>56</v>
      </c>
      <c r="U508" s="1" t="s">
        <v>174</v>
      </c>
      <c r="AA508" s="1">
        <v>1</v>
      </c>
      <c r="AB508" s="1">
        <v>1</v>
      </c>
      <c r="AC508" s="1">
        <v>0</v>
      </c>
      <c r="AD508" s="1">
        <v>0</v>
      </c>
      <c r="AE508" s="1">
        <v>1</v>
      </c>
      <c r="AF508" s="1">
        <v>0</v>
      </c>
      <c r="AG508" s="1">
        <v>1</v>
      </c>
      <c r="AH508" s="1">
        <v>1</v>
      </c>
      <c r="AI508" s="1">
        <f t="shared" si="27"/>
        <v>1</v>
      </c>
      <c r="AJ508" s="1">
        <v>0</v>
      </c>
      <c r="AK508" s="1">
        <f t="shared" si="28"/>
        <v>1</v>
      </c>
      <c r="AL508" s="1">
        <v>1</v>
      </c>
    </row>
    <row r="509" spans="1:38" x14ac:dyDescent="0.3">
      <c r="A509" s="1">
        <v>2015</v>
      </c>
      <c r="B509" s="1">
        <v>508</v>
      </c>
      <c r="C509" s="1">
        <v>1</v>
      </c>
      <c r="D509" s="1" t="s">
        <v>61</v>
      </c>
      <c r="E509" s="1" t="s">
        <v>552</v>
      </c>
      <c r="F509" s="1" t="s">
        <v>737</v>
      </c>
      <c r="G509" s="1" t="s">
        <v>248</v>
      </c>
      <c r="H509" s="1" t="s">
        <v>212</v>
      </c>
      <c r="I509" s="1" t="s">
        <v>44</v>
      </c>
      <c r="J509" s="1" t="s">
        <v>45</v>
      </c>
      <c r="K509" s="1">
        <v>14</v>
      </c>
      <c r="L509" s="1">
        <v>18</v>
      </c>
      <c r="M509" s="1" t="s">
        <v>128</v>
      </c>
      <c r="N509" s="1" t="s">
        <v>44</v>
      </c>
      <c r="O509" s="1" t="s">
        <v>128</v>
      </c>
      <c r="P509" s="1" t="s">
        <v>127</v>
      </c>
      <c r="Q509" s="1" t="s">
        <v>129</v>
      </c>
      <c r="R509" s="1">
        <v>177</v>
      </c>
      <c r="S509" s="1">
        <f t="shared" si="29"/>
        <v>0</v>
      </c>
      <c r="T509" s="1" t="s">
        <v>173</v>
      </c>
      <c r="U509" s="1" t="s">
        <v>174</v>
      </c>
      <c r="AA509" s="1">
        <v>1</v>
      </c>
      <c r="AB509" s="1">
        <v>1</v>
      </c>
      <c r="AC509" s="1">
        <v>0</v>
      </c>
      <c r="AD509" s="1">
        <v>0</v>
      </c>
      <c r="AE509" s="1">
        <v>1</v>
      </c>
      <c r="AF509" s="1">
        <v>0</v>
      </c>
      <c r="AG509" s="1">
        <v>1</v>
      </c>
      <c r="AH509" s="1">
        <v>1</v>
      </c>
      <c r="AI509" s="1">
        <f t="shared" si="27"/>
        <v>1</v>
      </c>
      <c r="AJ509" s="1">
        <v>0</v>
      </c>
      <c r="AK509" s="1">
        <f t="shared" si="28"/>
        <v>1</v>
      </c>
      <c r="AL509" s="1">
        <v>1</v>
      </c>
    </row>
    <row r="510" spans="1:38" x14ac:dyDescent="0.3">
      <c r="A510" s="1">
        <v>2015</v>
      </c>
      <c r="B510" s="1">
        <v>509</v>
      </c>
      <c r="C510" s="1">
        <v>1</v>
      </c>
      <c r="D510" s="1" t="s">
        <v>61</v>
      </c>
      <c r="E510" s="1" t="s">
        <v>529</v>
      </c>
      <c r="F510" s="1" t="s">
        <v>738</v>
      </c>
      <c r="G510" s="1" t="s">
        <v>171</v>
      </c>
      <c r="H510" s="1" t="s">
        <v>172</v>
      </c>
      <c r="I510" s="1" t="s">
        <v>44</v>
      </c>
      <c r="J510" s="1" t="s">
        <v>45</v>
      </c>
      <c r="K510" s="1">
        <v>13</v>
      </c>
      <c r="L510" s="1">
        <v>17</v>
      </c>
      <c r="M510" s="1" t="s">
        <v>54</v>
      </c>
      <c r="N510" s="1" t="s">
        <v>34</v>
      </c>
      <c r="O510" s="1" t="s">
        <v>172</v>
      </c>
      <c r="P510" s="1" t="s">
        <v>171</v>
      </c>
      <c r="Q510" s="1" t="s">
        <v>199</v>
      </c>
      <c r="R510" s="1">
        <v>221</v>
      </c>
      <c r="S510" s="1">
        <f t="shared" si="29"/>
        <v>1</v>
      </c>
      <c r="T510" s="1" t="s">
        <v>56</v>
      </c>
      <c r="U510" s="1" t="s">
        <v>174</v>
      </c>
      <c r="AA510" s="1">
        <v>1</v>
      </c>
      <c r="AB510" s="1">
        <v>1</v>
      </c>
      <c r="AC510" s="1">
        <v>0</v>
      </c>
      <c r="AD510" s="1">
        <v>0</v>
      </c>
      <c r="AE510" s="1">
        <v>1</v>
      </c>
      <c r="AF510" s="1">
        <v>0</v>
      </c>
      <c r="AG510" s="1">
        <v>1</v>
      </c>
      <c r="AH510" s="1">
        <v>1</v>
      </c>
      <c r="AI510" s="1">
        <f t="shared" si="27"/>
        <v>1</v>
      </c>
      <c r="AJ510" s="1">
        <v>0</v>
      </c>
      <c r="AK510" s="1">
        <f t="shared" si="28"/>
        <v>1</v>
      </c>
      <c r="AL510" s="1">
        <v>1</v>
      </c>
    </row>
    <row r="511" spans="1:38" x14ac:dyDescent="0.3">
      <c r="A511" s="1">
        <v>2015</v>
      </c>
      <c r="B511" s="1">
        <v>510</v>
      </c>
      <c r="C511" s="1">
        <v>1</v>
      </c>
      <c r="D511" s="1" t="s">
        <v>61</v>
      </c>
      <c r="E511" s="1" t="s">
        <v>530</v>
      </c>
      <c r="F511" s="1" t="s">
        <v>738</v>
      </c>
      <c r="G511" s="1" t="s">
        <v>108</v>
      </c>
      <c r="H511" s="1" t="s">
        <v>109</v>
      </c>
      <c r="I511" s="1" t="s">
        <v>44</v>
      </c>
      <c r="J511" s="1" t="s">
        <v>45</v>
      </c>
      <c r="K511" s="1">
        <v>13</v>
      </c>
      <c r="L511" s="1">
        <v>17</v>
      </c>
      <c r="M511" s="1" t="s">
        <v>195</v>
      </c>
      <c r="N511" s="1" t="s">
        <v>34</v>
      </c>
      <c r="O511" s="1" t="s">
        <v>109</v>
      </c>
      <c r="P511" s="1" t="s">
        <v>108</v>
      </c>
      <c r="Q511" s="1" t="s">
        <v>149</v>
      </c>
      <c r="R511" s="1">
        <v>11</v>
      </c>
      <c r="S511" s="1">
        <f t="shared" si="29"/>
        <v>0</v>
      </c>
      <c r="T511" s="1" t="s">
        <v>56</v>
      </c>
      <c r="U511" s="1" t="s">
        <v>174</v>
      </c>
      <c r="AA511" s="1">
        <v>1</v>
      </c>
      <c r="AB511" s="1">
        <v>1</v>
      </c>
      <c r="AC511" s="1">
        <v>0</v>
      </c>
      <c r="AD511" s="1">
        <v>0</v>
      </c>
      <c r="AE511" s="1">
        <v>1</v>
      </c>
      <c r="AF511" s="1">
        <v>0</v>
      </c>
      <c r="AG511" s="1">
        <v>1</v>
      </c>
      <c r="AH511" s="1">
        <v>1</v>
      </c>
      <c r="AI511" s="1">
        <f t="shared" si="27"/>
        <v>1</v>
      </c>
      <c r="AJ511" s="1">
        <v>0</v>
      </c>
      <c r="AK511" s="1">
        <f t="shared" si="28"/>
        <v>1</v>
      </c>
      <c r="AL511" s="1">
        <v>1</v>
      </c>
    </row>
    <row r="512" spans="1:38" x14ac:dyDescent="0.3">
      <c r="A512" s="1">
        <v>2015</v>
      </c>
      <c r="B512" s="1">
        <v>511</v>
      </c>
      <c r="C512" s="1">
        <v>1</v>
      </c>
      <c r="D512" s="1" t="s">
        <v>61</v>
      </c>
      <c r="E512" s="1" t="s">
        <v>375</v>
      </c>
      <c r="F512" s="1" t="s">
        <v>708</v>
      </c>
      <c r="G512" s="1" t="s">
        <v>127</v>
      </c>
      <c r="H512" s="1" t="s">
        <v>128</v>
      </c>
      <c r="I512" s="1" t="s">
        <v>44</v>
      </c>
      <c r="J512" s="1" t="s">
        <v>45</v>
      </c>
      <c r="K512" s="1">
        <v>12</v>
      </c>
      <c r="L512" s="1">
        <v>16</v>
      </c>
      <c r="M512" s="1" t="s">
        <v>33</v>
      </c>
      <c r="N512" s="1" t="s">
        <v>34</v>
      </c>
      <c r="O512" s="1" t="s">
        <v>128</v>
      </c>
      <c r="P512" s="1" t="s">
        <v>127</v>
      </c>
      <c r="Q512" s="1" t="s">
        <v>129</v>
      </c>
      <c r="R512" s="1">
        <v>177</v>
      </c>
      <c r="S512" s="1">
        <f t="shared" si="29"/>
        <v>0</v>
      </c>
      <c r="T512" s="1" t="s">
        <v>56</v>
      </c>
      <c r="U512" s="1" t="s">
        <v>174</v>
      </c>
      <c r="AA512" s="1">
        <v>1</v>
      </c>
      <c r="AB512" s="1">
        <v>1</v>
      </c>
      <c r="AC512" s="1">
        <v>0</v>
      </c>
      <c r="AD512" s="1">
        <v>0</v>
      </c>
      <c r="AE512" s="1">
        <v>1</v>
      </c>
      <c r="AF512" s="1">
        <v>0</v>
      </c>
      <c r="AG512" s="1">
        <v>1</v>
      </c>
      <c r="AH512" s="1">
        <v>1</v>
      </c>
      <c r="AI512" s="1">
        <f t="shared" si="27"/>
        <v>1</v>
      </c>
      <c r="AJ512" s="1">
        <v>0</v>
      </c>
      <c r="AK512" s="1">
        <f t="shared" si="28"/>
        <v>1</v>
      </c>
      <c r="AL512" s="1">
        <v>1</v>
      </c>
    </row>
    <row r="513" spans="1:38" x14ac:dyDescent="0.3">
      <c r="A513" s="1">
        <v>2015</v>
      </c>
      <c r="B513" s="1">
        <v>512</v>
      </c>
      <c r="C513" s="1">
        <v>1</v>
      </c>
      <c r="D513" s="1" t="s">
        <v>61</v>
      </c>
      <c r="E513" s="1" t="s">
        <v>553</v>
      </c>
      <c r="F513" s="1" t="s">
        <v>739</v>
      </c>
      <c r="G513" s="1" t="s">
        <v>67</v>
      </c>
      <c r="H513" s="1" t="s">
        <v>68</v>
      </c>
      <c r="I513" s="1" t="s">
        <v>34</v>
      </c>
      <c r="J513" s="1" t="s">
        <v>45</v>
      </c>
      <c r="K513" s="1">
        <v>14</v>
      </c>
      <c r="L513" s="1">
        <v>18</v>
      </c>
      <c r="M513" s="1" t="s">
        <v>167</v>
      </c>
      <c r="N513" s="1" t="s">
        <v>44</v>
      </c>
      <c r="O513" s="1" t="s">
        <v>68</v>
      </c>
      <c r="P513" s="1" t="s">
        <v>69</v>
      </c>
      <c r="Q513" s="1" t="s">
        <v>70</v>
      </c>
      <c r="R513" s="1">
        <v>326</v>
      </c>
      <c r="S513" s="1">
        <f t="shared" si="29"/>
        <v>1</v>
      </c>
      <c r="T513" s="1" t="s">
        <v>56</v>
      </c>
      <c r="U513" s="1" t="s">
        <v>174</v>
      </c>
      <c r="AA513" s="1">
        <v>1</v>
      </c>
      <c r="AB513" s="1">
        <v>1</v>
      </c>
      <c r="AC513" s="1">
        <v>0</v>
      </c>
      <c r="AD513" s="1">
        <v>0</v>
      </c>
      <c r="AE513" s="1">
        <v>1</v>
      </c>
      <c r="AF513" s="1">
        <v>0</v>
      </c>
      <c r="AG513" s="1">
        <v>1</v>
      </c>
      <c r="AH513" s="1">
        <v>1</v>
      </c>
      <c r="AI513" s="1">
        <f t="shared" si="27"/>
        <v>1</v>
      </c>
      <c r="AJ513" s="1">
        <v>0</v>
      </c>
      <c r="AK513" s="1">
        <f t="shared" si="28"/>
        <v>1</v>
      </c>
      <c r="AL513" s="1">
        <v>1</v>
      </c>
    </row>
    <row r="514" spans="1:38" x14ac:dyDescent="0.3">
      <c r="A514" s="1">
        <v>2015</v>
      </c>
      <c r="B514" s="1">
        <v>513</v>
      </c>
      <c r="C514" s="1">
        <v>1</v>
      </c>
      <c r="D514" s="1" t="s">
        <v>61</v>
      </c>
      <c r="E514" s="1" t="s">
        <v>222</v>
      </c>
      <c r="F514" s="1" t="s">
        <v>740</v>
      </c>
      <c r="G514" s="1" t="s">
        <v>219</v>
      </c>
      <c r="H514" s="1" t="s">
        <v>220</v>
      </c>
      <c r="I514" s="1" t="s">
        <v>34</v>
      </c>
      <c r="J514" s="1" t="s">
        <v>91</v>
      </c>
      <c r="K514" s="1">
        <v>3</v>
      </c>
      <c r="L514" s="1">
        <v>3</v>
      </c>
      <c r="M514" s="1" t="s">
        <v>48</v>
      </c>
      <c r="N514" s="1" t="s">
        <v>34</v>
      </c>
      <c r="O514" s="1" t="s">
        <v>48</v>
      </c>
      <c r="P514" s="1" t="s">
        <v>47</v>
      </c>
      <c r="Q514" s="1" t="s">
        <v>120</v>
      </c>
      <c r="R514" s="1">
        <v>153</v>
      </c>
      <c r="S514" s="1">
        <f t="shared" si="29"/>
        <v>0</v>
      </c>
      <c r="T514" s="1" t="s">
        <v>173</v>
      </c>
      <c r="U514" s="1" t="s">
        <v>174</v>
      </c>
      <c r="AA514" s="1">
        <v>1</v>
      </c>
      <c r="AB514" s="1">
        <v>1</v>
      </c>
      <c r="AC514" s="1">
        <v>0</v>
      </c>
      <c r="AD514" s="1">
        <v>1</v>
      </c>
      <c r="AE514" s="1">
        <v>0</v>
      </c>
      <c r="AF514" s="1">
        <v>0</v>
      </c>
      <c r="AG514" s="1">
        <v>1</v>
      </c>
      <c r="AH514" s="1">
        <v>0</v>
      </c>
      <c r="AI514" s="1">
        <f t="shared" ref="AI514:AI577" si="30">SUM(AH514,AF514)</f>
        <v>0</v>
      </c>
      <c r="AJ514" s="1">
        <v>1</v>
      </c>
      <c r="AK514" s="1">
        <f t="shared" ref="AK514:AK577" si="31">SUM(AI514:AJ514)</f>
        <v>1</v>
      </c>
      <c r="AL514" s="1">
        <v>1</v>
      </c>
    </row>
    <row r="515" spans="1:38" x14ac:dyDescent="0.3">
      <c r="A515" s="1">
        <v>2015</v>
      </c>
      <c r="B515" s="1">
        <v>514</v>
      </c>
      <c r="C515" s="1">
        <v>1</v>
      </c>
      <c r="D515" s="1" t="s">
        <v>61</v>
      </c>
      <c r="E515" s="1" t="s">
        <v>178</v>
      </c>
      <c r="F515" s="1" t="s">
        <v>741</v>
      </c>
      <c r="G515" s="1" t="s">
        <v>143</v>
      </c>
      <c r="H515" s="1" t="s">
        <v>144</v>
      </c>
      <c r="I515" s="1" t="s">
        <v>34</v>
      </c>
      <c r="J515" s="1" t="s">
        <v>45</v>
      </c>
      <c r="K515" s="1">
        <v>1</v>
      </c>
      <c r="L515" s="1">
        <v>5</v>
      </c>
      <c r="M515" s="1" t="s">
        <v>54</v>
      </c>
      <c r="N515" s="1" t="s">
        <v>34</v>
      </c>
      <c r="O515" s="1" t="s">
        <v>144</v>
      </c>
      <c r="P515" s="1" t="s">
        <v>145</v>
      </c>
      <c r="Q515" s="1" t="s">
        <v>146</v>
      </c>
      <c r="R515" s="1">
        <v>232</v>
      </c>
      <c r="S515" s="1">
        <f t="shared" si="29"/>
        <v>1</v>
      </c>
      <c r="T515" s="1" t="s">
        <v>56</v>
      </c>
      <c r="U515" s="1" t="s">
        <v>174</v>
      </c>
      <c r="AA515" s="1">
        <v>1</v>
      </c>
      <c r="AB515" s="1">
        <v>1</v>
      </c>
      <c r="AC515" s="1">
        <v>0</v>
      </c>
      <c r="AD515" s="1">
        <v>0</v>
      </c>
      <c r="AE515" s="1">
        <v>1</v>
      </c>
      <c r="AF515" s="1">
        <v>0</v>
      </c>
      <c r="AG515" s="1">
        <v>1</v>
      </c>
      <c r="AH515" s="1">
        <v>1</v>
      </c>
      <c r="AI515" s="1">
        <f t="shared" si="30"/>
        <v>1</v>
      </c>
      <c r="AJ515" s="1">
        <v>0</v>
      </c>
      <c r="AK515" s="1">
        <f t="shared" si="31"/>
        <v>1</v>
      </c>
      <c r="AL515" s="1">
        <v>1</v>
      </c>
    </row>
    <row r="516" spans="1:38" x14ac:dyDescent="0.3">
      <c r="A516" s="1">
        <v>2015</v>
      </c>
      <c r="B516" s="1">
        <v>515</v>
      </c>
      <c r="C516" s="1">
        <v>2</v>
      </c>
      <c r="D516" s="1" t="s">
        <v>61</v>
      </c>
      <c r="E516" s="1" t="s">
        <v>136</v>
      </c>
      <c r="F516" s="1" t="s">
        <v>742</v>
      </c>
      <c r="G516" s="1" t="s">
        <v>137</v>
      </c>
      <c r="H516" s="1" t="s">
        <v>138</v>
      </c>
      <c r="I516" s="1" t="s">
        <v>44</v>
      </c>
      <c r="J516" s="1" t="s">
        <v>45</v>
      </c>
      <c r="K516" s="1">
        <v>2</v>
      </c>
      <c r="L516" s="1">
        <v>6</v>
      </c>
      <c r="M516" s="1" t="s">
        <v>48</v>
      </c>
      <c r="N516" s="1" t="s">
        <v>34</v>
      </c>
      <c r="O516" s="1" t="s">
        <v>48</v>
      </c>
      <c r="P516" s="1" t="s">
        <v>47</v>
      </c>
      <c r="Q516" s="1" t="s">
        <v>120</v>
      </c>
      <c r="R516" s="1">
        <v>153</v>
      </c>
      <c r="S516" s="1">
        <f t="shared" si="29"/>
        <v>0</v>
      </c>
      <c r="T516" s="1" t="s">
        <v>173</v>
      </c>
      <c r="U516" s="1" t="s">
        <v>174</v>
      </c>
      <c r="AA516" s="1">
        <v>1</v>
      </c>
      <c r="AB516" s="1">
        <v>1</v>
      </c>
      <c r="AC516" s="1">
        <v>0</v>
      </c>
      <c r="AD516" s="1">
        <v>0</v>
      </c>
      <c r="AE516" s="1">
        <v>1</v>
      </c>
      <c r="AF516" s="1">
        <v>0</v>
      </c>
      <c r="AG516" s="1">
        <v>1</v>
      </c>
      <c r="AH516" s="1">
        <v>1</v>
      </c>
      <c r="AI516" s="1">
        <f t="shared" si="30"/>
        <v>1</v>
      </c>
      <c r="AJ516" s="1">
        <v>0</v>
      </c>
      <c r="AK516" s="1">
        <f t="shared" si="31"/>
        <v>1</v>
      </c>
      <c r="AL516" s="1">
        <v>1</v>
      </c>
    </row>
    <row r="517" spans="1:38" x14ac:dyDescent="0.3">
      <c r="A517" s="1">
        <v>2015</v>
      </c>
      <c r="B517" s="1">
        <v>516</v>
      </c>
      <c r="C517" s="1">
        <v>1</v>
      </c>
      <c r="D517" s="1" t="s">
        <v>61</v>
      </c>
      <c r="E517" s="1" t="s">
        <v>136</v>
      </c>
      <c r="F517" s="1" t="s">
        <v>742</v>
      </c>
      <c r="G517" s="1" t="s">
        <v>137</v>
      </c>
      <c r="H517" s="1" t="s">
        <v>138</v>
      </c>
      <c r="I517" s="1" t="s">
        <v>44</v>
      </c>
      <c r="J517" s="1" t="s">
        <v>91</v>
      </c>
      <c r="K517" s="1">
        <v>3</v>
      </c>
      <c r="L517" s="1">
        <v>3</v>
      </c>
      <c r="M517" s="1" t="s">
        <v>117</v>
      </c>
      <c r="O517" s="1" t="s">
        <v>138</v>
      </c>
      <c r="P517" s="1" t="s">
        <v>137</v>
      </c>
      <c r="Q517" s="1" t="s">
        <v>139</v>
      </c>
      <c r="R517" s="1">
        <v>16</v>
      </c>
      <c r="S517" s="1">
        <f t="shared" si="29"/>
        <v>0</v>
      </c>
      <c r="T517" s="1" t="s">
        <v>56</v>
      </c>
      <c r="U517" s="1" t="s">
        <v>119</v>
      </c>
      <c r="V517" s="1" t="s">
        <v>140</v>
      </c>
      <c r="AA517" s="1">
        <v>1</v>
      </c>
      <c r="AB517" s="1">
        <v>0</v>
      </c>
      <c r="AC517" s="1">
        <v>1</v>
      </c>
      <c r="AD517" s="1">
        <v>0</v>
      </c>
      <c r="AE517" s="1">
        <v>0</v>
      </c>
      <c r="AF517" s="1">
        <v>0</v>
      </c>
      <c r="AG517" s="1">
        <v>0</v>
      </c>
      <c r="AH517" s="1">
        <v>0</v>
      </c>
      <c r="AI517" s="1">
        <f t="shared" si="30"/>
        <v>0</v>
      </c>
      <c r="AJ517" s="1">
        <v>1</v>
      </c>
      <c r="AK517" s="1">
        <f t="shared" si="31"/>
        <v>1</v>
      </c>
      <c r="AL517" s="1">
        <v>1</v>
      </c>
    </row>
    <row r="518" spans="1:38" x14ac:dyDescent="0.3">
      <c r="A518" s="1">
        <v>2015</v>
      </c>
      <c r="B518" s="1">
        <v>517</v>
      </c>
      <c r="C518" s="1">
        <v>1</v>
      </c>
      <c r="D518" s="1" t="s">
        <v>61</v>
      </c>
      <c r="E518" s="1" t="s">
        <v>203</v>
      </c>
      <c r="F518" s="1" t="s">
        <v>743</v>
      </c>
      <c r="G518" s="1" t="s">
        <v>204</v>
      </c>
      <c r="H518" s="1" t="s">
        <v>193</v>
      </c>
      <c r="I518" s="1" t="s">
        <v>44</v>
      </c>
      <c r="J518" s="1" t="s">
        <v>91</v>
      </c>
      <c r="K518" s="1">
        <v>2</v>
      </c>
      <c r="L518" s="1">
        <v>2</v>
      </c>
      <c r="M518" s="1" t="s">
        <v>116</v>
      </c>
      <c r="N518" s="1" t="s">
        <v>34</v>
      </c>
      <c r="O518" s="1" t="s">
        <v>193</v>
      </c>
      <c r="P518" s="1" t="s">
        <v>205</v>
      </c>
      <c r="Q518" s="1" t="s">
        <v>206</v>
      </c>
      <c r="R518" s="1">
        <v>60</v>
      </c>
      <c r="S518" s="1">
        <f t="shared" si="29"/>
        <v>0</v>
      </c>
      <c r="T518" s="1" t="s">
        <v>56</v>
      </c>
      <c r="U518" s="1" t="s">
        <v>174</v>
      </c>
      <c r="AA518" s="1">
        <v>1</v>
      </c>
      <c r="AB518" s="1">
        <v>1</v>
      </c>
      <c r="AC518" s="1">
        <v>0</v>
      </c>
      <c r="AD518" s="1">
        <v>1</v>
      </c>
      <c r="AE518" s="1">
        <v>0</v>
      </c>
      <c r="AF518" s="1">
        <v>0</v>
      </c>
      <c r="AG518" s="1">
        <v>1</v>
      </c>
      <c r="AH518" s="1">
        <v>0</v>
      </c>
      <c r="AI518" s="1">
        <f t="shared" si="30"/>
        <v>0</v>
      </c>
      <c r="AJ518" s="1">
        <v>1</v>
      </c>
      <c r="AK518" s="1">
        <f t="shared" si="31"/>
        <v>1</v>
      </c>
      <c r="AL518" s="1">
        <v>1</v>
      </c>
    </row>
    <row r="519" spans="1:38" x14ac:dyDescent="0.3">
      <c r="A519" s="1">
        <v>2015</v>
      </c>
      <c r="B519" s="1">
        <v>518</v>
      </c>
      <c r="C519" s="1">
        <v>1</v>
      </c>
      <c r="D519" s="1" t="s">
        <v>61</v>
      </c>
      <c r="E519" s="1" t="s">
        <v>334</v>
      </c>
      <c r="F519" s="1" t="s">
        <v>744</v>
      </c>
      <c r="G519" s="1" t="s">
        <v>127</v>
      </c>
      <c r="H519" s="1" t="s">
        <v>128</v>
      </c>
      <c r="I519" s="1" t="s">
        <v>44</v>
      </c>
      <c r="J519" s="1" t="s">
        <v>45</v>
      </c>
      <c r="K519" s="1">
        <v>5</v>
      </c>
      <c r="L519" s="1">
        <v>9</v>
      </c>
      <c r="M519" s="1" t="s">
        <v>33</v>
      </c>
      <c r="N519" s="1" t="s">
        <v>34</v>
      </c>
      <c r="O519" s="1" t="s">
        <v>33</v>
      </c>
      <c r="P519" s="1" t="s">
        <v>32</v>
      </c>
      <c r="Q519" s="1" t="s">
        <v>201</v>
      </c>
      <c r="R519" s="1">
        <v>3</v>
      </c>
      <c r="S519" s="1">
        <f t="shared" si="29"/>
        <v>0</v>
      </c>
      <c r="T519" s="1" t="s">
        <v>173</v>
      </c>
      <c r="U519" s="1" t="s">
        <v>174</v>
      </c>
      <c r="AA519" s="1">
        <v>1</v>
      </c>
      <c r="AB519" s="1">
        <v>1</v>
      </c>
      <c r="AC519" s="1">
        <v>0</v>
      </c>
      <c r="AD519" s="1">
        <v>0</v>
      </c>
      <c r="AE519" s="1">
        <v>1</v>
      </c>
      <c r="AF519" s="1">
        <v>0</v>
      </c>
      <c r="AG519" s="1">
        <v>1</v>
      </c>
      <c r="AH519" s="1">
        <v>1</v>
      </c>
      <c r="AI519" s="1">
        <f t="shared" si="30"/>
        <v>1</v>
      </c>
      <c r="AJ519" s="1">
        <v>0</v>
      </c>
      <c r="AK519" s="1">
        <f t="shared" si="31"/>
        <v>1</v>
      </c>
      <c r="AL519" s="1">
        <v>1</v>
      </c>
    </row>
    <row r="520" spans="1:38" x14ac:dyDescent="0.3">
      <c r="A520" s="1">
        <v>2015</v>
      </c>
      <c r="B520" s="1">
        <v>519</v>
      </c>
      <c r="C520" s="1">
        <v>2</v>
      </c>
      <c r="D520" s="1" t="s">
        <v>61</v>
      </c>
      <c r="E520" s="1" t="s">
        <v>334</v>
      </c>
      <c r="F520" s="1" t="s">
        <v>744</v>
      </c>
      <c r="G520" s="1" t="s">
        <v>127</v>
      </c>
      <c r="H520" s="1" t="s">
        <v>128</v>
      </c>
      <c r="I520" s="1" t="s">
        <v>44</v>
      </c>
      <c r="J520" s="1" t="s">
        <v>45</v>
      </c>
      <c r="K520" s="1">
        <v>8</v>
      </c>
      <c r="L520" s="1">
        <v>12</v>
      </c>
      <c r="M520" s="1" t="s">
        <v>68</v>
      </c>
      <c r="N520" s="1" t="s">
        <v>34</v>
      </c>
      <c r="O520" s="1" t="s">
        <v>128</v>
      </c>
      <c r="P520" s="1" t="s">
        <v>127</v>
      </c>
      <c r="Q520" s="1" t="s">
        <v>129</v>
      </c>
      <c r="R520" s="1">
        <v>177</v>
      </c>
      <c r="S520" s="1">
        <f t="shared" si="29"/>
        <v>0</v>
      </c>
      <c r="T520" s="1" t="s">
        <v>56</v>
      </c>
      <c r="U520" s="1" t="s">
        <v>174</v>
      </c>
      <c r="AA520" s="1">
        <v>1</v>
      </c>
      <c r="AB520" s="1">
        <v>1</v>
      </c>
      <c r="AC520" s="1">
        <v>0</v>
      </c>
      <c r="AD520" s="1">
        <v>0</v>
      </c>
      <c r="AE520" s="1">
        <v>1</v>
      </c>
      <c r="AF520" s="1">
        <v>0</v>
      </c>
      <c r="AG520" s="1">
        <v>1</v>
      </c>
      <c r="AH520" s="1">
        <v>1</v>
      </c>
      <c r="AI520" s="1">
        <f t="shared" si="30"/>
        <v>1</v>
      </c>
      <c r="AJ520" s="1">
        <v>0</v>
      </c>
      <c r="AK520" s="1">
        <f t="shared" si="31"/>
        <v>1</v>
      </c>
      <c r="AL520" s="1">
        <v>1</v>
      </c>
    </row>
    <row r="521" spans="1:38" x14ac:dyDescent="0.3">
      <c r="A521" s="1">
        <v>2015</v>
      </c>
      <c r="B521" s="1">
        <v>520</v>
      </c>
      <c r="C521" s="1">
        <v>1</v>
      </c>
      <c r="D521" s="1" t="s">
        <v>61</v>
      </c>
      <c r="E521" s="1" t="s">
        <v>112</v>
      </c>
      <c r="F521" s="1" t="s">
        <v>745</v>
      </c>
      <c r="G521" s="1" t="s">
        <v>47</v>
      </c>
      <c r="H521" s="1" t="s">
        <v>48</v>
      </c>
      <c r="I521" s="1" t="s">
        <v>34</v>
      </c>
      <c r="J521" s="1" t="s">
        <v>45</v>
      </c>
      <c r="K521" s="1">
        <v>16</v>
      </c>
      <c r="L521" s="1">
        <v>20</v>
      </c>
      <c r="M521" s="1" t="s">
        <v>49</v>
      </c>
      <c r="O521" s="1" t="s">
        <v>37</v>
      </c>
      <c r="P521" s="1" t="s">
        <v>37</v>
      </c>
      <c r="Q521" s="1" t="s">
        <v>37</v>
      </c>
      <c r="R521" s="1" t="s">
        <v>37</v>
      </c>
      <c r="S521" s="1" t="s">
        <v>38</v>
      </c>
      <c r="T521" s="1" t="s">
        <v>38</v>
      </c>
      <c r="U521" s="1" t="s">
        <v>38</v>
      </c>
      <c r="V521" s="1" t="s">
        <v>113</v>
      </c>
      <c r="AA521" s="1">
        <v>1</v>
      </c>
      <c r="AB521" s="1">
        <v>0</v>
      </c>
      <c r="AC521" s="1">
        <v>0</v>
      </c>
      <c r="AD521" s="1">
        <v>0</v>
      </c>
      <c r="AE521" s="1">
        <v>0</v>
      </c>
      <c r="AF521" s="1">
        <v>0</v>
      </c>
      <c r="AG521" s="1">
        <v>0</v>
      </c>
      <c r="AH521" s="1">
        <v>1</v>
      </c>
      <c r="AI521" s="1">
        <f t="shared" si="30"/>
        <v>1</v>
      </c>
      <c r="AJ521" s="1">
        <v>0</v>
      </c>
      <c r="AK521" s="1">
        <f t="shared" si="31"/>
        <v>1</v>
      </c>
      <c r="AL521" s="1">
        <v>0</v>
      </c>
    </row>
    <row r="522" spans="1:38" x14ac:dyDescent="0.3">
      <c r="A522" s="1">
        <v>2015</v>
      </c>
      <c r="B522" s="1">
        <v>521</v>
      </c>
      <c r="C522" s="1">
        <v>1</v>
      </c>
      <c r="D522" s="1" t="s">
        <v>61</v>
      </c>
      <c r="E522" s="1" t="s">
        <v>400</v>
      </c>
      <c r="F522" s="1" t="s">
        <v>746</v>
      </c>
      <c r="G522" s="1" t="s">
        <v>127</v>
      </c>
      <c r="H522" s="1" t="s">
        <v>128</v>
      </c>
      <c r="I522" s="1" t="s">
        <v>44</v>
      </c>
      <c r="J522" s="1" t="s">
        <v>45</v>
      </c>
      <c r="K522" s="1">
        <v>8</v>
      </c>
      <c r="L522" s="1">
        <v>12</v>
      </c>
      <c r="M522" s="1" t="s">
        <v>68</v>
      </c>
      <c r="N522" s="1" t="s">
        <v>34</v>
      </c>
      <c r="O522" s="1" t="s">
        <v>128</v>
      </c>
      <c r="P522" s="1" t="s">
        <v>127</v>
      </c>
      <c r="Q522" s="1" t="s">
        <v>129</v>
      </c>
      <c r="R522" s="1">
        <v>177</v>
      </c>
      <c r="S522" s="1">
        <f t="shared" ref="S522:S536" si="32">IF(R522&lt;196.3,0,1)</f>
        <v>0</v>
      </c>
      <c r="T522" s="1" t="s">
        <v>56</v>
      </c>
      <c r="U522" s="1" t="s">
        <v>174</v>
      </c>
      <c r="AA522" s="1">
        <v>1</v>
      </c>
      <c r="AB522" s="1">
        <v>1</v>
      </c>
      <c r="AC522" s="1">
        <v>0</v>
      </c>
      <c r="AD522" s="1">
        <v>0</v>
      </c>
      <c r="AE522" s="1">
        <v>1</v>
      </c>
      <c r="AF522" s="1">
        <v>0</v>
      </c>
      <c r="AG522" s="1">
        <v>1</v>
      </c>
      <c r="AH522" s="1">
        <v>1</v>
      </c>
      <c r="AI522" s="1">
        <f t="shared" si="30"/>
        <v>1</v>
      </c>
      <c r="AJ522" s="1">
        <v>0</v>
      </c>
      <c r="AK522" s="1">
        <f t="shared" si="31"/>
        <v>1</v>
      </c>
      <c r="AL522" s="1">
        <v>1</v>
      </c>
    </row>
    <row r="523" spans="1:38" x14ac:dyDescent="0.3">
      <c r="A523" s="1">
        <v>2015</v>
      </c>
      <c r="B523" s="1">
        <v>522</v>
      </c>
      <c r="C523" s="1">
        <v>1</v>
      </c>
      <c r="D523" s="1" t="s">
        <v>61</v>
      </c>
      <c r="E523" s="1" t="s">
        <v>376</v>
      </c>
      <c r="F523" s="1" t="s">
        <v>750</v>
      </c>
      <c r="G523" s="1" t="s">
        <v>127</v>
      </c>
      <c r="H523" s="1" t="s">
        <v>128</v>
      </c>
      <c r="I523" s="1" t="s">
        <v>44</v>
      </c>
      <c r="J523" s="1" t="s">
        <v>45</v>
      </c>
      <c r="K523" s="1">
        <v>7</v>
      </c>
      <c r="L523" s="1">
        <v>11</v>
      </c>
      <c r="M523" s="1" t="s">
        <v>103</v>
      </c>
      <c r="N523" s="1" t="s">
        <v>34</v>
      </c>
      <c r="O523" s="1" t="s">
        <v>103</v>
      </c>
      <c r="P523" s="1" t="s">
        <v>255</v>
      </c>
      <c r="Q523" s="1" t="s">
        <v>256</v>
      </c>
      <c r="R523" s="1">
        <v>142</v>
      </c>
      <c r="S523" s="1">
        <f t="shared" si="32"/>
        <v>0</v>
      </c>
      <c r="T523" s="1" t="s">
        <v>173</v>
      </c>
      <c r="U523" s="1" t="s">
        <v>174</v>
      </c>
      <c r="AA523" s="1">
        <v>1</v>
      </c>
      <c r="AB523" s="1">
        <v>1</v>
      </c>
      <c r="AC523" s="1">
        <v>0</v>
      </c>
      <c r="AD523" s="1">
        <v>0</v>
      </c>
      <c r="AE523" s="1">
        <v>1</v>
      </c>
      <c r="AF523" s="1">
        <v>0</v>
      </c>
      <c r="AG523" s="1">
        <v>1</v>
      </c>
      <c r="AH523" s="1">
        <v>1</v>
      </c>
      <c r="AI523" s="1">
        <f t="shared" si="30"/>
        <v>1</v>
      </c>
      <c r="AJ523" s="1">
        <v>0</v>
      </c>
      <c r="AK523" s="1">
        <f t="shared" si="31"/>
        <v>1</v>
      </c>
      <c r="AL523" s="1">
        <v>1</v>
      </c>
    </row>
    <row r="524" spans="1:38" x14ac:dyDescent="0.3">
      <c r="A524" s="1">
        <v>2015</v>
      </c>
      <c r="B524" s="1">
        <v>523</v>
      </c>
      <c r="C524" s="1">
        <v>2</v>
      </c>
      <c r="D524" s="1" t="s">
        <v>61</v>
      </c>
      <c r="E524" s="1" t="s">
        <v>376</v>
      </c>
      <c r="F524" s="1" t="s">
        <v>750</v>
      </c>
      <c r="G524" s="1" t="s">
        <v>127</v>
      </c>
      <c r="H524" s="1" t="s">
        <v>128</v>
      </c>
      <c r="I524" s="1" t="s">
        <v>44</v>
      </c>
      <c r="J524" s="1" t="s">
        <v>45</v>
      </c>
      <c r="K524" s="1">
        <v>10</v>
      </c>
      <c r="L524" s="1">
        <v>14</v>
      </c>
      <c r="M524" s="1" t="s">
        <v>172</v>
      </c>
      <c r="N524" s="1" t="s">
        <v>44</v>
      </c>
      <c r="O524" s="1" t="s">
        <v>172</v>
      </c>
      <c r="P524" s="1" t="s">
        <v>171</v>
      </c>
      <c r="Q524" s="1" t="s">
        <v>199</v>
      </c>
      <c r="R524" s="1">
        <v>221</v>
      </c>
      <c r="S524" s="1">
        <f t="shared" si="32"/>
        <v>1</v>
      </c>
      <c r="T524" s="1" t="s">
        <v>173</v>
      </c>
      <c r="U524" s="1" t="s">
        <v>174</v>
      </c>
      <c r="AA524" s="1">
        <v>1</v>
      </c>
      <c r="AB524" s="1">
        <v>1</v>
      </c>
      <c r="AC524" s="1">
        <v>0</v>
      </c>
      <c r="AD524" s="1">
        <v>0</v>
      </c>
      <c r="AE524" s="1">
        <v>1</v>
      </c>
      <c r="AF524" s="1">
        <v>0</v>
      </c>
      <c r="AG524" s="1">
        <v>1</v>
      </c>
      <c r="AH524" s="1">
        <v>1</v>
      </c>
      <c r="AI524" s="1">
        <f t="shared" si="30"/>
        <v>1</v>
      </c>
      <c r="AJ524" s="1">
        <v>0</v>
      </c>
      <c r="AK524" s="1">
        <f t="shared" si="31"/>
        <v>1</v>
      </c>
      <c r="AL524" s="1">
        <v>1</v>
      </c>
    </row>
    <row r="525" spans="1:38" x14ac:dyDescent="0.3">
      <c r="A525" s="1">
        <v>2015</v>
      </c>
      <c r="B525" s="1">
        <v>524</v>
      </c>
      <c r="C525" s="1">
        <v>1</v>
      </c>
      <c r="D525" s="1" t="s">
        <v>61</v>
      </c>
      <c r="E525" s="1" t="s">
        <v>424</v>
      </c>
      <c r="F525" s="1" t="s">
        <v>747</v>
      </c>
      <c r="G525" s="1" t="s">
        <v>89</v>
      </c>
      <c r="H525" s="1" t="s">
        <v>90</v>
      </c>
      <c r="I525" s="1" t="s">
        <v>44</v>
      </c>
      <c r="J525" s="1" t="s">
        <v>45</v>
      </c>
      <c r="K525" s="1">
        <v>9</v>
      </c>
      <c r="L525" s="1">
        <v>13</v>
      </c>
      <c r="M525" s="1" t="s">
        <v>72</v>
      </c>
      <c r="N525" s="1" t="s">
        <v>34</v>
      </c>
      <c r="O525" s="1" t="s">
        <v>72</v>
      </c>
      <c r="P525" s="1" t="s">
        <v>73</v>
      </c>
      <c r="Q525" s="1" t="s">
        <v>74</v>
      </c>
      <c r="R525" s="1">
        <v>221</v>
      </c>
      <c r="S525" s="1">
        <f t="shared" si="32"/>
        <v>1</v>
      </c>
      <c r="T525" s="1" t="s">
        <v>173</v>
      </c>
      <c r="U525" s="1" t="s">
        <v>174</v>
      </c>
      <c r="AA525" s="1">
        <v>1</v>
      </c>
      <c r="AB525" s="1">
        <v>1</v>
      </c>
      <c r="AC525" s="1">
        <v>0</v>
      </c>
      <c r="AD525" s="1">
        <v>0</v>
      </c>
      <c r="AE525" s="1">
        <v>1</v>
      </c>
      <c r="AF525" s="1">
        <v>0</v>
      </c>
      <c r="AG525" s="1">
        <v>1</v>
      </c>
      <c r="AH525" s="1">
        <v>1</v>
      </c>
      <c r="AI525" s="1">
        <f t="shared" si="30"/>
        <v>1</v>
      </c>
      <c r="AJ525" s="1">
        <v>0</v>
      </c>
      <c r="AK525" s="1">
        <f t="shared" si="31"/>
        <v>1</v>
      </c>
      <c r="AL525" s="1">
        <v>1</v>
      </c>
    </row>
    <row r="526" spans="1:38" x14ac:dyDescent="0.3">
      <c r="A526" s="1">
        <v>2015</v>
      </c>
      <c r="B526" s="1">
        <v>525</v>
      </c>
      <c r="C526" s="1">
        <v>1</v>
      </c>
      <c r="D526" s="1" t="s">
        <v>61</v>
      </c>
      <c r="E526" s="1" t="s">
        <v>355</v>
      </c>
      <c r="F526" s="1" t="s">
        <v>748</v>
      </c>
      <c r="G526" s="1" t="s">
        <v>143</v>
      </c>
      <c r="H526" s="1" t="s">
        <v>144</v>
      </c>
      <c r="I526" s="1" t="s">
        <v>34</v>
      </c>
      <c r="J526" s="1" t="s">
        <v>45</v>
      </c>
      <c r="K526" s="1">
        <v>6</v>
      </c>
      <c r="L526" s="1">
        <v>10</v>
      </c>
      <c r="M526" s="1" t="s">
        <v>48</v>
      </c>
      <c r="N526" s="1" t="s">
        <v>34</v>
      </c>
      <c r="O526" s="1" t="s">
        <v>144</v>
      </c>
      <c r="P526" s="1" t="s">
        <v>145</v>
      </c>
      <c r="Q526" s="1" t="s">
        <v>146</v>
      </c>
      <c r="R526" s="1">
        <v>232</v>
      </c>
      <c r="S526" s="1">
        <f t="shared" si="32"/>
        <v>1</v>
      </c>
      <c r="T526" s="1" t="s">
        <v>56</v>
      </c>
      <c r="U526" s="1" t="s">
        <v>174</v>
      </c>
      <c r="AA526" s="1">
        <v>1</v>
      </c>
      <c r="AB526" s="1">
        <v>1</v>
      </c>
      <c r="AC526" s="1">
        <v>0</v>
      </c>
      <c r="AD526" s="1">
        <v>0</v>
      </c>
      <c r="AE526" s="1">
        <v>1</v>
      </c>
      <c r="AF526" s="1">
        <v>0</v>
      </c>
      <c r="AG526" s="1">
        <v>1</v>
      </c>
      <c r="AH526" s="1">
        <v>1</v>
      </c>
      <c r="AI526" s="1">
        <f t="shared" si="30"/>
        <v>1</v>
      </c>
      <c r="AJ526" s="1">
        <v>0</v>
      </c>
      <c r="AK526" s="1">
        <f t="shared" si="31"/>
        <v>1</v>
      </c>
      <c r="AL526" s="1">
        <v>1</v>
      </c>
    </row>
    <row r="527" spans="1:38" x14ac:dyDescent="0.3">
      <c r="A527" s="1">
        <v>2015</v>
      </c>
      <c r="B527" s="1">
        <v>526</v>
      </c>
      <c r="C527" s="1">
        <v>1</v>
      </c>
      <c r="D527" s="1" t="s">
        <v>61</v>
      </c>
      <c r="E527" s="1" t="s">
        <v>314</v>
      </c>
      <c r="F527" s="1" t="s">
        <v>689</v>
      </c>
      <c r="G527" s="1" t="s">
        <v>77</v>
      </c>
      <c r="H527" s="1" t="s">
        <v>78</v>
      </c>
      <c r="I527" s="1" t="s">
        <v>44</v>
      </c>
      <c r="J527" s="1" t="s">
        <v>45</v>
      </c>
      <c r="K527" s="1">
        <v>16</v>
      </c>
      <c r="L527" s="1">
        <v>20</v>
      </c>
      <c r="M527" s="1" t="s">
        <v>251</v>
      </c>
      <c r="N527" s="1" t="s">
        <v>34</v>
      </c>
      <c r="O527" s="1" t="s">
        <v>78</v>
      </c>
      <c r="P527" s="1" t="s">
        <v>77</v>
      </c>
      <c r="Q527" s="1" t="s">
        <v>79</v>
      </c>
      <c r="R527" s="1">
        <v>1</v>
      </c>
      <c r="S527" s="1">
        <f t="shared" si="32"/>
        <v>0</v>
      </c>
      <c r="T527" s="1" t="s">
        <v>56</v>
      </c>
      <c r="U527" s="1" t="s">
        <v>174</v>
      </c>
      <c r="AA527" s="1">
        <v>1</v>
      </c>
      <c r="AB527" s="1">
        <v>1</v>
      </c>
      <c r="AC527" s="1">
        <v>0</v>
      </c>
      <c r="AD527" s="1">
        <v>0</v>
      </c>
      <c r="AE527" s="1">
        <v>1</v>
      </c>
      <c r="AF527" s="1">
        <v>0</v>
      </c>
      <c r="AG527" s="1">
        <v>1</v>
      </c>
      <c r="AH527" s="1">
        <v>1</v>
      </c>
      <c r="AI527" s="1">
        <f t="shared" si="30"/>
        <v>1</v>
      </c>
      <c r="AJ527" s="1">
        <v>0</v>
      </c>
      <c r="AK527" s="1">
        <f t="shared" si="31"/>
        <v>1</v>
      </c>
      <c r="AL527" s="1">
        <v>1</v>
      </c>
    </row>
    <row r="528" spans="1:38" x14ac:dyDescent="0.3">
      <c r="A528" s="1">
        <v>2015</v>
      </c>
      <c r="B528" s="1">
        <v>527</v>
      </c>
      <c r="C528" s="1">
        <v>1</v>
      </c>
      <c r="D528" s="1" t="s">
        <v>61</v>
      </c>
      <c r="E528" s="1" t="s">
        <v>207</v>
      </c>
      <c r="F528" s="1" t="s">
        <v>751</v>
      </c>
      <c r="G528" s="1" t="s">
        <v>94</v>
      </c>
      <c r="H528" s="1" t="s">
        <v>95</v>
      </c>
      <c r="I528" s="1" t="s">
        <v>44</v>
      </c>
      <c r="J528" s="1" t="s">
        <v>45</v>
      </c>
      <c r="K528" s="1">
        <v>2</v>
      </c>
      <c r="L528" s="1">
        <v>6</v>
      </c>
      <c r="M528" s="1" t="s">
        <v>72</v>
      </c>
      <c r="N528" s="1" t="s">
        <v>34</v>
      </c>
      <c r="O528" s="1" t="s">
        <v>72</v>
      </c>
      <c r="P528" s="1" t="s">
        <v>73</v>
      </c>
      <c r="Q528" s="1" t="s">
        <v>74</v>
      </c>
      <c r="R528" s="1">
        <v>221</v>
      </c>
      <c r="S528" s="1">
        <f t="shared" si="32"/>
        <v>1</v>
      </c>
      <c r="T528" s="1" t="s">
        <v>173</v>
      </c>
      <c r="U528" s="1" t="s">
        <v>174</v>
      </c>
      <c r="AA528" s="1">
        <v>1</v>
      </c>
      <c r="AB528" s="1">
        <v>1</v>
      </c>
      <c r="AC528" s="1">
        <v>0</v>
      </c>
      <c r="AD528" s="1">
        <v>0</v>
      </c>
      <c r="AE528" s="1">
        <v>1</v>
      </c>
      <c r="AF528" s="1">
        <v>0</v>
      </c>
      <c r="AG528" s="1">
        <v>1</v>
      </c>
      <c r="AH528" s="1">
        <v>1</v>
      </c>
      <c r="AI528" s="1">
        <f t="shared" si="30"/>
        <v>1</v>
      </c>
      <c r="AJ528" s="1">
        <v>0</v>
      </c>
      <c r="AK528" s="1">
        <f t="shared" si="31"/>
        <v>1</v>
      </c>
      <c r="AL528" s="1">
        <v>1</v>
      </c>
    </row>
    <row r="529" spans="1:38" x14ac:dyDescent="0.3">
      <c r="A529" s="1">
        <v>2015</v>
      </c>
      <c r="B529" s="1">
        <v>528</v>
      </c>
      <c r="C529" s="1">
        <v>1</v>
      </c>
      <c r="D529" s="1" t="s">
        <v>61</v>
      </c>
      <c r="E529" s="1" t="s">
        <v>315</v>
      </c>
      <c r="F529" s="1" t="s">
        <v>752</v>
      </c>
      <c r="G529" s="1" t="s">
        <v>98</v>
      </c>
      <c r="H529" s="1" t="s">
        <v>216</v>
      </c>
      <c r="I529" s="1" t="s">
        <v>44</v>
      </c>
      <c r="J529" s="1" t="s">
        <v>45</v>
      </c>
      <c r="K529" s="1">
        <v>4</v>
      </c>
      <c r="L529" s="1">
        <v>8</v>
      </c>
      <c r="M529" s="1" t="s">
        <v>144</v>
      </c>
      <c r="N529" s="1" t="s">
        <v>34</v>
      </c>
      <c r="O529" s="1" t="s">
        <v>144</v>
      </c>
      <c r="P529" s="1" t="s">
        <v>145</v>
      </c>
      <c r="Q529" s="1" t="s">
        <v>146</v>
      </c>
      <c r="R529" s="1">
        <v>232</v>
      </c>
      <c r="S529" s="1">
        <f t="shared" si="32"/>
        <v>1</v>
      </c>
      <c r="T529" s="1" t="s">
        <v>173</v>
      </c>
      <c r="U529" s="1" t="s">
        <v>174</v>
      </c>
      <c r="AA529" s="1">
        <v>1</v>
      </c>
      <c r="AB529" s="1">
        <v>1</v>
      </c>
      <c r="AC529" s="1">
        <v>0</v>
      </c>
      <c r="AD529" s="1">
        <v>0</v>
      </c>
      <c r="AE529" s="1">
        <v>1</v>
      </c>
      <c r="AF529" s="1">
        <v>0</v>
      </c>
      <c r="AG529" s="1">
        <v>1</v>
      </c>
      <c r="AH529" s="1">
        <v>1</v>
      </c>
      <c r="AI529" s="1">
        <f t="shared" si="30"/>
        <v>1</v>
      </c>
      <c r="AJ529" s="1">
        <v>0</v>
      </c>
      <c r="AK529" s="1">
        <f t="shared" si="31"/>
        <v>1</v>
      </c>
      <c r="AL529" s="1">
        <v>1</v>
      </c>
    </row>
    <row r="530" spans="1:38" x14ac:dyDescent="0.3">
      <c r="A530" s="1">
        <v>2015</v>
      </c>
      <c r="B530" s="1">
        <v>529</v>
      </c>
      <c r="C530" s="1">
        <v>1</v>
      </c>
      <c r="D530" s="1" t="s">
        <v>61</v>
      </c>
      <c r="E530" s="1" t="s">
        <v>448</v>
      </c>
      <c r="F530" s="1" t="s">
        <v>746</v>
      </c>
      <c r="G530" s="1" t="s">
        <v>94</v>
      </c>
      <c r="H530" s="1" t="s">
        <v>95</v>
      </c>
      <c r="I530" s="1" t="s">
        <v>44</v>
      </c>
      <c r="J530" s="1" t="s">
        <v>45</v>
      </c>
      <c r="K530" s="1">
        <v>10</v>
      </c>
      <c r="L530" s="1">
        <v>14</v>
      </c>
      <c r="M530" s="1" t="s">
        <v>48</v>
      </c>
      <c r="N530" s="1" t="s">
        <v>34</v>
      </c>
      <c r="O530" s="1" t="s">
        <v>48</v>
      </c>
      <c r="P530" s="1" t="s">
        <v>47</v>
      </c>
      <c r="Q530" s="1" t="s">
        <v>120</v>
      </c>
      <c r="R530" s="1">
        <v>153</v>
      </c>
      <c r="S530" s="1">
        <f t="shared" si="32"/>
        <v>0</v>
      </c>
      <c r="T530" s="1" t="s">
        <v>173</v>
      </c>
      <c r="U530" s="1" t="s">
        <v>174</v>
      </c>
      <c r="AA530" s="1">
        <v>1</v>
      </c>
      <c r="AB530" s="1">
        <v>1</v>
      </c>
      <c r="AC530" s="1">
        <v>0</v>
      </c>
      <c r="AD530" s="1">
        <v>0</v>
      </c>
      <c r="AE530" s="1">
        <v>1</v>
      </c>
      <c r="AF530" s="1">
        <v>0</v>
      </c>
      <c r="AG530" s="1">
        <v>1</v>
      </c>
      <c r="AH530" s="1">
        <v>1</v>
      </c>
      <c r="AI530" s="1">
        <f t="shared" si="30"/>
        <v>1</v>
      </c>
      <c r="AJ530" s="1">
        <v>0</v>
      </c>
      <c r="AK530" s="1">
        <f t="shared" si="31"/>
        <v>1</v>
      </c>
      <c r="AL530" s="1">
        <v>1</v>
      </c>
    </row>
    <row r="531" spans="1:38" x14ac:dyDescent="0.3">
      <c r="A531" s="1">
        <v>2015</v>
      </c>
      <c r="B531" s="1">
        <v>530</v>
      </c>
      <c r="C531" s="1">
        <v>2</v>
      </c>
      <c r="D531" s="1" t="s">
        <v>61</v>
      </c>
      <c r="E531" s="1" t="s">
        <v>448</v>
      </c>
      <c r="F531" s="1" t="s">
        <v>746</v>
      </c>
      <c r="G531" s="1" t="s">
        <v>94</v>
      </c>
      <c r="H531" s="1" t="s">
        <v>95</v>
      </c>
      <c r="I531" s="1" t="s">
        <v>44</v>
      </c>
      <c r="J531" s="1" t="s">
        <v>45</v>
      </c>
      <c r="K531" s="1">
        <v>14</v>
      </c>
      <c r="L531" s="1">
        <v>18</v>
      </c>
      <c r="M531" s="1" t="s">
        <v>82</v>
      </c>
      <c r="N531" s="1" t="s">
        <v>44</v>
      </c>
      <c r="O531" s="1" t="s">
        <v>95</v>
      </c>
      <c r="P531" s="1" t="s">
        <v>94</v>
      </c>
      <c r="Q531" s="1" t="s">
        <v>176</v>
      </c>
      <c r="R531" s="1">
        <v>15</v>
      </c>
      <c r="S531" s="1">
        <f t="shared" si="32"/>
        <v>0</v>
      </c>
      <c r="T531" s="1" t="s">
        <v>56</v>
      </c>
      <c r="U531" s="1" t="s">
        <v>174</v>
      </c>
      <c r="AA531" s="1">
        <v>1</v>
      </c>
      <c r="AB531" s="1">
        <v>1</v>
      </c>
      <c r="AC531" s="1">
        <v>0</v>
      </c>
      <c r="AD531" s="1">
        <v>0</v>
      </c>
      <c r="AE531" s="1">
        <v>1</v>
      </c>
      <c r="AF531" s="1">
        <v>0</v>
      </c>
      <c r="AG531" s="1">
        <v>1</v>
      </c>
      <c r="AH531" s="1">
        <v>1</v>
      </c>
      <c r="AI531" s="1">
        <f t="shared" si="30"/>
        <v>1</v>
      </c>
      <c r="AJ531" s="1">
        <v>0</v>
      </c>
      <c r="AK531" s="1">
        <f t="shared" si="31"/>
        <v>1</v>
      </c>
      <c r="AL531" s="1">
        <v>1</v>
      </c>
    </row>
    <row r="532" spans="1:38" x14ac:dyDescent="0.3">
      <c r="A532" s="1">
        <v>2015</v>
      </c>
      <c r="B532" s="1">
        <v>531</v>
      </c>
      <c r="C532" s="1">
        <v>1</v>
      </c>
      <c r="D532" s="1" t="s">
        <v>61</v>
      </c>
      <c r="E532" s="1" t="s">
        <v>499</v>
      </c>
      <c r="F532" s="1" t="s">
        <v>689</v>
      </c>
      <c r="G532" s="1" t="s">
        <v>154</v>
      </c>
      <c r="H532" s="1" t="s">
        <v>155</v>
      </c>
      <c r="I532" s="1" t="s">
        <v>34</v>
      </c>
      <c r="J532" s="1" t="s">
        <v>45</v>
      </c>
      <c r="K532" s="1">
        <v>12</v>
      </c>
      <c r="L532" s="1">
        <v>16</v>
      </c>
      <c r="M532" s="1" t="s">
        <v>116</v>
      </c>
      <c r="N532" s="1" t="s">
        <v>34</v>
      </c>
      <c r="O532" s="1" t="s">
        <v>116</v>
      </c>
      <c r="P532" s="1" t="s">
        <v>115</v>
      </c>
      <c r="Q532" s="1" t="s">
        <v>118</v>
      </c>
      <c r="R532" s="1">
        <v>184</v>
      </c>
      <c r="S532" s="1">
        <f t="shared" si="32"/>
        <v>0</v>
      </c>
      <c r="T532" s="1" t="s">
        <v>173</v>
      </c>
      <c r="U532" s="1" t="s">
        <v>174</v>
      </c>
      <c r="AA532" s="1">
        <v>1</v>
      </c>
      <c r="AB532" s="1">
        <v>1</v>
      </c>
      <c r="AC532" s="1">
        <v>0</v>
      </c>
      <c r="AD532" s="1">
        <v>0</v>
      </c>
      <c r="AE532" s="1">
        <v>1</v>
      </c>
      <c r="AF532" s="1">
        <v>0</v>
      </c>
      <c r="AG532" s="1">
        <v>1</v>
      </c>
      <c r="AH532" s="1">
        <v>1</v>
      </c>
      <c r="AI532" s="1">
        <f t="shared" si="30"/>
        <v>1</v>
      </c>
      <c r="AJ532" s="1">
        <v>0</v>
      </c>
      <c r="AK532" s="1">
        <f t="shared" si="31"/>
        <v>1</v>
      </c>
      <c r="AL532" s="1">
        <v>1</v>
      </c>
    </row>
    <row r="533" spans="1:38" x14ac:dyDescent="0.3">
      <c r="A533" s="1">
        <v>2015</v>
      </c>
      <c r="B533" s="1">
        <v>532</v>
      </c>
      <c r="C533" s="1">
        <v>1</v>
      </c>
      <c r="D533" s="1" t="s">
        <v>61</v>
      </c>
      <c r="E533" s="1" t="s">
        <v>500</v>
      </c>
      <c r="F533" s="1" t="s">
        <v>215</v>
      </c>
      <c r="G533" s="1" t="s">
        <v>250</v>
      </c>
      <c r="H533" s="1" t="s">
        <v>251</v>
      </c>
      <c r="I533" s="1" t="s">
        <v>34</v>
      </c>
      <c r="J533" s="1" t="s">
        <v>45</v>
      </c>
      <c r="K533" s="1">
        <v>12</v>
      </c>
      <c r="L533" s="1">
        <v>16</v>
      </c>
      <c r="M533" s="1" t="s">
        <v>138</v>
      </c>
      <c r="N533" s="1" t="s">
        <v>44</v>
      </c>
      <c r="O533" s="1" t="s">
        <v>251</v>
      </c>
      <c r="P533" s="1" t="s">
        <v>250</v>
      </c>
      <c r="Q533" s="1" t="s">
        <v>260</v>
      </c>
      <c r="R533" s="1">
        <v>2</v>
      </c>
      <c r="S533" s="1">
        <f t="shared" si="32"/>
        <v>0</v>
      </c>
      <c r="T533" s="1" t="s">
        <v>56</v>
      </c>
      <c r="U533" s="1" t="s">
        <v>174</v>
      </c>
      <c r="AA533" s="1">
        <v>1</v>
      </c>
      <c r="AB533" s="1">
        <v>1</v>
      </c>
      <c r="AC533" s="1">
        <v>0</v>
      </c>
      <c r="AD533" s="1">
        <v>0</v>
      </c>
      <c r="AE533" s="1">
        <v>1</v>
      </c>
      <c r="AF533" s="1">
        <v>0</v>
      </c>
      <c r="AG533" s="1">
        <v>1</v>
      </c>
      <c r="AH533" s="1">
        <v>1</v>
      </c>
      <c r="AI533" s="1">
        <f t="shared" si="30"/>
        <v>1</v>
      </c>
      <c r="AJ533" s="1">
        <v>0</v>
      </c>
      <c r="AK533" s="1">
        <f t="shared" si="31"/>
        <v>1</v>
      </c>
      <c r="AL533" s="1">
        <v>1</v>
      </c>
    </row>
    <row r="534" spans="1:38" x14ac:dyDescent="0.3">
      <c r="A534" s="1">
        <v>2015</v>
      </c>
      <c r="B534" s="1">
        <v>533</v>
      </c>
      <c r="C534" s="1">
        <v>1</v>
      </c>
      <c r="D534" s="1" t="s">
        <v>61</v>
      </c>
      <c r="E534" s="1" t="s">
        <v>356</v>
      </c>
      <c r="F534" s="1" t="s">
        <v>715</v>
      </c>
      <c r="G534" s="1" t="s">
        <v>67</v>
      </c>
      <c r="H534" s="1" t="s">
        <v>68</v>
      </c>
      <c r="I534" s="1" t="s">
        <v>34</v>
      </c>
      <c r="J534" s="1" t="s">
        <v>45</v>
      </c>
      <c r="K534" s="1">
        <v>10</v>
      </c>
      <c r="L534" s="1">
        <v>14</v>
      </c>
      <c r="M534" s="1" t="s">
        <v>64</v>
      </c>
      <c r="N534" s="1" t="s">
        <v>34</v>
      </c>
      <c r="O534" s="1" t="s">
        <v>64</v>
      </c>
      <c r="P534" s="1" t="s">
        <v>63</v>
      </c>
      <c r="Q534" s="1" t="s">
        <v>152</v>
      </c>
      <c r="R534" s="1">
        <v>5</v>
      </c>
      <c r="S534" s="1">
        <f t="shared" si="32"/>
        <v>0</v>
      </c>
      <c r="T534" s="1" t="s">
        <v>173</v>
      </c>
      <c r="U534" s="1" t="s">
        <v>174</v>
      </c>
      <c r="AA534" s="1">
        <v>1</v>
      </c>
      <c r="AB534" s="1">
        <v>1</v>
      </c>
      <c r="AC534" s="1">
        <v>0</v>
      </c>
      <c r="AD534" s="1">
        <v>0</v>
      </c>
      <c r="AE534" s="1">
        <v>1</v>
      </c>
      <c r="AF534" s="1">
        <v>0</v>
      </c>
      <c r="AG534" s="1">
        <v>1</v>
      </c>
      <c r="AH534" s="1">
        <v>1</v>
      </c>
      <c r="AI534" s="1">
        <f t="shared" si="30"/>
        <v>1</v>
      </c>
      <c r="AJ534" s="1">
        <v>0</v>
      </c>
      <c r="AK534" s="1">
        <f t="shared" si="31"/>
        <v>1</v>
      </c>
      <c r="AL534" s="1">
        <v>1</v>
      </c>
    </row>
    <row r="535" spans="1:38" x14ac:dyDescent="0.3">
      <c r="A535" s="1">
        <v>2015</v>
      </c>
      <c r="B535" s="1">
        <v>534</v>
      </c>
      <c r="C535" s="1">
        <v>1</v>
      </c>
      <c r="D535" s="1" t="s">
        <v>61</v>
      </c>
      <c r="E535" s="1" t="s">
        <v>254</v>
      </c>
      <c r="F535" s="1" t="s">
        <v>753</v>
      </c>
      <c r="G535" s="1" t="s">
        <v>161</v>
      </c>
      <c r="H535" s="1" t="s">
        <v>162</v>
      </c>
      <c r="I535" s="1" t="s">
        <v>34</v>
      </c>
      <c r="J535" s="1" t="s">
        <v>45</v>
      </c>
      <c r="K535" s="1">
        <v>1</v>
      </c>
      <c r="L535" s="1">
        <v>5</v>
      </c>
      <c r="M535" s="1" t="s">
        <v>33</v>
      </c>
      <c r="N535" s="1" t="s">
        <v>34</v>
      </c>
      <c r="O535" s="1" t="s">
        <v>162</v>
      </c>
      <c r="P535" s="1" t="s">
        <v>161</v>
      </c>
      <c r="Q535" s="1" t="s">
        <v>163</v>
      </c>
      <c r="R535" s="1">
        <v>1582</v>
      </c>
      <c r="S535" s="1">
        <f t="shared" si="32"/>
        <v>1</v>
      </c>
      <c r="T535" s="1" t="s">
        <v>56</v>
      </c>
      <c r="U535" s="1" t="s">
        <v>174</v>
      </c>
      <c r="AA535" s="1">
        <v>1</v>
      </c>
      <c r="AB535" s="1">
        <v>1</v>
      </c>
      <c r="AC535" s="1">
        <v>0</v>
      </c>
      <c r="AD535" s="1">
        <v>0</v>
      </c>
      <c r="AE535" s="1">
        <v>1</v>
      </c>
      <c r="AF535" s="1">
        <v>0</v>
      </c>
      <c r="AG535" s="1">
        <v>1</v>
      </c>
      <c r="AH535" s="1">
        <v>1</v>
      </c>
      <c r="AI535" s="1">
        <f t="shared" si="30"/>
        <v>1</v>
      </c>
      <c r="AJ535" s="1">
        <v>0</v>
      </c>
      <c r="AK535" s="1">
        <f t="shared" si="31"/>
        <v>1</v>
      </c>
      <c r="AL535" s="1">
        <v>1</v>
      </c>
    </row>
    <row r="536" spans="1:38" x14ac:dyDescent="0.3">
      <c r="A536" s="1">
        <v>2015</v>
      </c>
      <c r="B536" s="1">
        <v>535</v>
      </c>
      <c r="C536" s="1">
        <v>1</v>
      </c>
      <c r="D536" s="1" t="s">
        <v>30</v>
      </c>
      <c r="E536" s="1" t="s">
        <v>465</v>
      </c>
      <c r="F536" s="1" t="s">
        <v>754</v>
      </c>
      <c r="G536" s="1" t="s">
        <v>71</v>
      </c>
      <c r="H536" s="1" t="s">
        <v>72</v>
      </c>
      <c r="I536" s="1" t="s">
        <v>34</v>
      </c>
      <c r="J536" s="1" t="s">
        <v>45</v>
      </c>
      <c r="K536" s="1">
        <v>11</v>
      </c>
      <c r="L536" s="1">
        <v>15</v>
      </c>
      <c r="M536" s="1" t="s">
        <v>193</v>
      </c>
      <c r="N536" s="1" t="s">
        <v>44</v>
      </c>
      <c r="O536" s="1" t="s">
        <v>72</v>
      </c>
      <c r="P536" s="1" t="s">
        <v>73</v>
      </c>
      <c r="Q536" s="1" t="s">
        <v>74</v>
      </c>
      <c r="R536" s="1">
        <v>221</v>
      </c>
      <c r="S536" s="1">
        <f t="shared" si="32"/>
        <v>1</v>
      </c>
      <c r="T536" s="1" t="s">
        <v>56</v>
      </c>
      <c r="U536" s="1" t="s">
        <v>174</v>
      </c>
      <c r="AA536" s="1">
        <v>1</v>
      </c>
      <c r="AB536" s="1">
        <v>1</v>
      </c>
      <c r="AC536" s="1">
        <v>0</v>
      </c>
      <c r="AD536" s="1">
        <v>0</v>
      </c>
      <c r="AE536" s="1">
        <v>1</v>
      </c>
      <c r="AF536" s="1">
        <v>0</v>
      </c>
      <c r="AG536" s="1">
        <v>1</v>
      </c>
      <c r="AH536" s="1">
        <v>1</v>
      </c>
      <c r="AI536" s="1">
        <f t="shared" si="30"/>
        <v>1</v>
      </c>
      <c r="AJ536" s="1">
        <v>0</v>
      </c>
      <c r="AK536" s="1">
        <f t="shared" si="31"/>
        <v>1</v>
      </c>
      <c r="AL536" s="1">
        <v>1</v>
      </c>
    </row>
    <row r="537" spans="1:38" x14ac:dyDescent="0.3">
      <c r="A537" s="1">
        <v>2015</v>
      </c>
      <c r="B537" s="1">
        <v>536</v>
      </c>
      <c r="C537" s="1">
        <v>1</v>
      </c>
      <c r="D537" s="1" t="s">
        <v>101</v>
      </c>
      <c r="E537" s="1" t="s">
        <v>231</v>
      </c>
      <c r="F537" s="1" t="s">
        <v>757</v>
      </c>
      <c r="G537" s="1" t="s">
        <v>102</v>
      </c>
      <c r="H537" s="1" t="s">
        <v>103</v>
      </c>
      <c r="I537" s="1" t="s">
        <v>34</v>
      </c>
      <c r="J537" s="1" t="s">
        <v>45</v>
      </c>
      <c r="K537" s="1">
        <v>7</v>
      </c>
      <c r="L537" s="1">
        <v>11</v>
      </c>
      <c r="M537" s="1" t="s">
        <v>49</v>
      </c>
      <c r="O537" s="1" t="s">
        <v>37</v>
      </c>
      <c r="P537" s="1" t="s">
        <v>37</v>
      </c>
      <c r="Q537" s="1" t="s">
        <v>37</v>
      </c>
      <c r="R537" s="1" t="s">
        <v>37</v>
      </c>
      <c r="S537" s="1" t="s">
        <v>38</v>
      </c>
      <c r="T537" s="1" t="s">
        <v>38</v>
      </c>
      <c r="U537" s="1" t="s">
        <v>38</v>
      </c>
      <c r="V537" s="1" t="s">
        <v>104</v>
      </c>
      <c r="AA537" s="1">
        <v>1</v>
      </c>
      <c r="AB537" s="1">
        <v>0</v>
      </c>
      <c r="AC537" s="1">
        <v>0</v>
      </c>
      <c r="AD537" s="1">
        <v>0</v>
      </c>
      <c r="AE537" s="1">
        <v>0</v>
      </c>
      <c r="AF537" s="1">
        <v>0</v>
      </c>
      <c r="AG537" s="1">
        <v>0</v>
      </c>
      <c r="AH537" s="1">
        <v>1</v>
      </c>
      <c r="AI537" s="1">
        <f t="shared" si="30"/>
        <v>1</v>
      </c>
      <c r="AJ537" s="1">
        <v>0</v>
      </c>
      <c r="AK537" s="1">
        <f t="shared" si="31"/>
        <v>1</v>
      </c>
      <c r="AL537" s="1">
        <v>0</v>
      </c>
    </row>
    <row r="538" spans="1:38" x14ac:dyDescent="0.3">
      <c r="A538" s="1">
        <v>2015</v>
      </c>
      <c r="B538" s="1">
        <v>537</v>
      </c>
      <c r="C538" s="1">
        <v>2</v>
      </c>
      <c r="D538" s="1" t="s">
        <v>61</v>
      </c>
      <c r="E538" s="1" t="s">
        <v>231</v>
      </c>
      <c r="F538" s="1" t="s">
        <v>757</v>
      </c>
      <c r="G538" s="1" t="s">
        <v>102</v>
      </c>
      <c r="H538" s="1" t="s">
        <v>103</v>
      </c>
      <c r="I538" s="1" t="s">
        <v>34</v>
      </c>
      <c r="J538" s="1" t="s">
        <v>45</v>
      </c>
      <c r="K538" s="1">
        <v>13</v>
      </c>
      <c r="L538" s="1">
        <v>17</v>
      </c>
      <c r="M538" s="1" t="s">
        <v>68</v>
      </c>
      <c r="N538" s="1" t="s">
        <v>34</v>
      </c>
      <c r="O538" s="1" t="s">
        <v>103</v>
      </c>
      <c r="P538" s="1" t="s">
        <v>255</v>
      </c>
      <c r="Q538" s="1" t="s">
        <v>256</v>
      </c>
      <c r="R538" s="1">
        <v>142</v>
      </c>
      <c r="S538" s="1">
        <f t="shared" ref="S538:S549" si="33">IF(R538&lt;196.3,0,1)</f>
        <v>0</v>
      </c>
      <c r="T538" s="1" t="s">
        <v>56</v>
      </c>
      <c r="U538" s="1" t="s">
        <v>174</v>
      </c>
      <c r="AA538" s="1">
        <v>1</v>
      </c>
      <c r="AB538" s="1">
        <v>1</v>
      </c>
      <c r="AC538" s="1">
        <v>0</v>
      </c>
      <c r="AD538" s="1">
        <v>0</v>
      </c>
      <c r="AE538" s="1">
        <v>1</v>
      </c>
      <c r="AF538" s="1">
        <v>0</v>
      </c>
      <c r="AG538" s="1">
        <v>1</v>
      </c>
      <c r="AH538" s="1">
        <v>1</v>
      </c>
      <c r="AI538" s="1">
        <f t="shared" si="30"/>
        <v>1</v>
      </c>
      <c r="AJ538" s="1">
        <v>0</v>
      </c>
      <c r="AK538" s="1">
        <f t="shared" si="31"/>
        <v>1</v>
      </c>
      <c r="AL538" s="1">
        <v>1</v>
      </c>
    </row>
    <row r="539" spans="1:38" x14ac:dyDescent="0.3">
      <c r="A539" s="1">
        <v>2015</v>
      </c>
      <c r="B539" s="1">
        <v>538</v>
      </c>
      <c r="C539" s="1">
        <v>1</v>
      </c>
      <c r="D539" s="1" t="s">
        <v>61</v>
      </c>
      <c r="E539" s="1" t="s">
        <v>231</v>
      </c>
      <c r="F539" s="1" t="s">
        <v>756</v>
      </c>
      <c r="G539" s="1" t="s">
        <v>77</v>
      </c>
      <c r="H539" s="1" t="s">
        <v>78</v>
      </c>
      <c r="I539" s="1" t="s">
        <v>44</v>
      </c>
      <c r="J539" s="1" t="s">
        <v>45</v>
      </c>
      <c r="K539" s="1">
        <v>12</v>
      </c>
      <c r="L539" s="1">
        <v>16</v>
      </c>
      <c r="M539" s="1" t="s">
        <v>95</v>
      </c>
      <c r="N539" s="1" t="s">
        <v>44</v>
      </c>
      <c r="O539" s="1" t="s">
        <v>95</v>
      </c>
      <c r="P539" s="1" t="s">
        <v>94</v>
      </c>
      <c r="Q539" s="1" t="s">
        <v>176</v>
      </c>
      <c r="R539" s="1">
        <v>15</v>
      </c>
      <c r="S539" s="1">
        <f t="shared" si="33"/>
        <v>0</v>
      </c>
      <c r="T539" s="1" t="s">
        <v>173</v>
      </c>
      <c r="U539" s="1" t="s">
        <v>174</v>
      </c>
      <c r="AA539" s="1">
        <v>1</v>
      </c>
      <c r="AB539" s="1">
        <v>1</v>
      </c>
      <c r="AC539" s="1">
        <v>0</v>
      </c>
      <c r="AD539" s="1">
        <v>0</v>
      </c>
      <c r="AE539" s="1">
        <v>1</v>
      </c>
      <c r="AF539" s="1">
        <v>0</v>
      </c>
      <c r="AG539" s="1">
        <v>1</v>
      </c>
      <c r="AH539" s="1">
        <v>1</v>
      </c>
      <c r="AI539" s="1">
        <f t="shared" si="30"/>
        <v>1</v>
      </c>
      <c r="AJ539" s="1">
        <v>0</v>
      </c>
      <c r="AK539" s="1">
        <f t="shared" si="31"/>
        <v>1</v>
      </c>
      <c r="AL539" s="1">
        <v>1</v>
      </c>
    </row>
    <row r="540" spans="1:38" x14ac:dyDescent="0.3">
      <c r="A540" s="1">
        <v>2015</v>
      </c>
      <c r="B540" s="1">
        <v>539</v>
      </c>
      <c r="C540" s="1">
        <v>1</v>
      </c>
      <c r="D540" s="1" t="s">
        <v>61</v>
      </c>
      <c r="E540" s="1" t="s">
        <v>231</v>
      </c>
      <c r="F540" s="1" t="s">
        <v>755</v>
      </c>
      <c r="G540" s="1" t="s">
        <v>154</v>
      </c>
      <c r="H540" s="1" t="s">
        <v>155</v>
      </c>
      <c r="I540" s="1" t="s">
        <v>34</v>
      </c>
      <c r="J540" s="1" t="s">
        <v>45</v>
      </c>
      <c r="K540" s="1">
        <v>9</v>
      </c>
      <c r="L540" s="1">
        <v>13</v>
      </c>
      <c r="M540" s="1" t="s">
        <v>184</v>
      </c>
      <c r="N540" s="1" t="s">
        <v>44</v>
      </c>
      <c r="O540" s="1" t="s">
        <v>184</v>
      </c>
      <c r="P540" s="1" t="s">
        <v>185</v>
      </c>
      <c r="Q540" s="1" t="s">
        <v>186</v>
      </c>
      <c r="R540" s="1">
        <v>174</v>
      </c>
      <c r="S540" s="1">
        <f t="shared" si="33"/>
        <v>0</v>
      </c>
      <c r="T540" s="1" t="s">
        <v>173</v>
      </c>
      <c r="U540" s="1" t="s">
        <v>174</v>
      </c>
      <c r="AA540" s="1">
        <v>1</v>
      </c>
      <c r="AB540" s="1">
        <v>1</v>
      </c>
      <c r="AC540" s="1">
        <v>0</v>
      </c>
      <c r="AD540" s="1">
        <v>0</v>
      </c>
      <c r="AE540" s="1">
        <v>1</v>
      </c>
      <c r="AF540" s="1">
        <v>0</v>
      </c>
      <c r="AG540" s="1">
        <v>1</v>
      </c>
      <c r="AH540" s="1">
        <v>1</v>
      </c>
      <c r="AI540" s="1">
        <f t="shared" si="30"/>
        <v>1</v>
      </c>
      <c r="AJ540" s="1">
        <v>0</v>
      </c>
      <c r="AK540" s="1">
        <f t="shared" si="31"/>
        <v>1</v>
      </c>
      <c r="AL540" s="1">
        <v>1</v>
      </c>
    </row>
    <row r="541" spans="1:38" x14ac:dyDescent="0.3">
      <c r="A541" s="1">
        <v>2015</v>
      </c>
      <c r="B541" s="1">
        <v>540</v>
      </c>
      <c r="C541" s="1">
        <v>1</v>
      </c>
      <c r="D541" s="1" t="s">
        <v>61</v>
      </c>
      <c r="E541" s="1" t="s">
        <v>834</v>
      </c>
      <c r="F541" s="1" t="s">
        <v>758</v>
      </c>
      <c r="G541" s="1" t="s">
        <v>127</v>
      </c>
      <c r="H541" s="1" t="s">
        <v>128</v>
      </c>
      <c r="I541" s="1" t="s">
        <v>44</v>
      </c>
      <c r="J541" s="1" t="s">
        <v>91</v>
      </c>
      <c r="K541" s="1">
        <v>3</v>
      </c>
      <c r="L541" s="1">
        <v>3</v>
      </c>
      <c r="M541" s="1" t="s">
        <v>109</v>
      </c>
      <c r="N541" s="1" t="s">
        <v>44</v>
      </c>
      <c r="O541" s="1" t="s">
        <v>109</v>
      </c>
      <c r="P541" s="1" t="s">
        <v>108</v>
      </c>
      <c r="Q541" s="1" t="s">
        <v>149</v>
      </c>
      <c r="R541" s="1">
        <v>11</v>
      </c>
      <c r="S541" s="1">
        <f t="shared" si="33"/>
        <v>0</v>
      </c>
      <c r="T541" s="1" t="s">
        <v>173</v>
      </c>
      <c r="U541" s="1" t="s">
        <v>174</v>
      </c>
      <c r="AA541" s="1">
        <v>1</v>
      </c>
      <c r="AB541" s="1">
        <v>1</v>
      </c>
      <c r="AC541" s="1">
        <v>0</v>
      </c>
      <c r="AD541" s="1">
        <v>1</v>
      </c>
      <c r="AE541" s="1">
        <v>0</v>
      </c>
      <c r="AF541" s="1">
        <v>0</v>
      </c>
      <c r="AG541" s="1">
        <v>1</v>
      </c>
      <c r="AH541" s="1">
        <v>0</v>
      </c>
      <c r="AI541" s="1">
        <f t="shared" si="30"/>
        <v>0</v>
      </c>
      <c r="AJ541" s="1">
        <v>1</v>
      </c>
      <c r="AK541" s="1">
        <f t="shared" si="31"/>
        <v>1</v>
      </c>
      <c r="AL541" s="1">
        <v>1</v>
      </c>
    </row>
    <row r="542" spans="1:38" x14ac:dyDescent="0.3">
      <c r="A542" s="1">
        <v>2015</v>
      </c>
      <c r="B542" s="1">
        <v>541</v>
      </c>
      <c r="C542" s="1">
        <v>1</v>
      </c>
      <c r="D542" s="1" t="s">
        <v>61</v>
      </c>
      <c r="E542" s="1" t="s">
        <v>834</v>
      </c>
      <c r="F542" s="1" t="s">
        <v>759</v>
      </c>
      <c r="G542" s="1" t="s">
        <v>166</v>
      </c>
      <c r="H542" s="1" t="s">
        <v>167</v>
      </c>
      <c r="I542" s="1" t="s">
        <v>44</v>
      </c>
      <c r="J542" s="1" t="s">
        <v>45</v>
      </c>
      <c r="K542" s="1">
        <v>10</v>
      </c>
      <c r="L542" s="1">
        <v>14</v>
      </c>
      <c r="M542" s="1" t="s">
        <v>132</v>
      </c>
      <c r="N542" s="1" t="s">
        <v>44</v>
      </c>
      <c r="O542" s="1" t="s">
        <v>132</v>
      </c>
      <c r="P542" s="1" t="s">
        <v>131</v>
      </c>
      <c r="Q542" s="1" t="s">
        <v>133</v>
      </c>
      <c r="R542" s="1">
        <v>0</v>
      </c>
      <c r="S542" s="1">
        <f t="shared" si="33"/>
        <v>0</v>
      </c>
      <c r="T542" s="1" t="s">
        <v>173</v>
      </c>
      <c r="U542" s="1" t="s">
        <v>174</v>
      </c>
      <c r="AA542" s="1">
        <v>1</v>
      </c>
      <c r="AB542" s="1">
        <v>1</v>
      </c>
      <c r="AC542" s="1">
        <v>0</v>
      </c>
      <c r="AD542" s="1">
        <v>0</v>
      </c>
      <c r="AE542" s="1">
        <v>1</v>
      </c>
      <c r="AF542" s="1">
        <v>0</v>
      </c>
      <c r="AG542" s="1">
        <v>1</v>
      </c>
      <c r="AH542" s="1">
        <v>1</v>
      </c>
      <c r="AI542" s="1">
        <f t="shared" si="30"/>
        <v>1</v>
      </c>
      <c r="AJ542" s="1">
        <v>0</v>
      </c>
      <c r="AK542" s="1">
        <f t="shared" si="31"/>
        <v>1</v>
      </c>
      <c r="AL542" s="1">
        <v>1</v>
      </c>
    </row>
    <row r="543" spans="1:38" x14ac:dyDescent="0.3">
      <c r="A543" s="1">
        <v>2015</v>
      </c>
      <c r="B543" s="1">
        <v>542</v>
      </c>
      <c r="C543" s="1">
        <v>1</v>
      </c>
      <c r="D543" s="1" t="s">
        <v>61</v>
      </c>
      <c r="E543" s="1" t="s">
        <v>834</v>
      </c>
      <c r="F543" s="1" t="s">
        <v>760</v>
      </c>
      <c r="G543" s="1" t="s">
        <v>102</v>
      </c>
      <c r="H543" s="1" t="s">
        <v>103</v>
      </c>
      <c r="I543" s="1" t="s">
        <v>34</v>
      </c>
      <c r="J543" s="1" t="s">
        <v>45</v>
      </c>
      <c r="K543" s="1">
        <v>1</v>
      </c>
      <c r="L543" s="1">
        <v>5</v>
      </c>
      <c r="M543" s="1" t="s">
        <v>64</v>
      </c>
      <c r="N543" s="1" t="s">
        <v>34</v>
      </c>
      <c r="O543" s="1" t="s">
        <v>103</v>
      </c>
      <c r="P543" s="1" t="s">
        <v>255</v>
      </c>
      <c r="Q543" s="1" t="s">
        <v>256</v>
      </c>
      <c r="R543" s="1">
        <v>142</v>
      </c>
      <c r="S543" s="1">
        <f t="shared" si="33"/>
        <v>0</v>
      </c>
      <c r="T543" s="1" t="s">
        <v>56</v>
      </c>
      <c r="U543" s="1" t="s">
        <v>174</v>
      </c>
      <c r="AA543" s="1">
        <v>1</v>
      </c>
      <c r="AB543" s="1">
        <v>1</v>
      </c>
      <c r="AC543" s="1">
        <v>0</v>
      </c>
      <c r="AD543" s="1">
        <v>0</v>
      </c>
      <c r="AE543" s="1">
        <v>1</v>
      </c>
      <c r="AF543" s="1">
        <v>0</v>
      </c>
      <c r="AG543" s="1">
        <v>1</v>
      </c>
      <c r="AH543" s="1">
        <v>1</v>
      </c>
      <c r="AI543" s="1">
        <f t="shared" si="30"/>
        <v>1</v>
      </c>
      <c r="AJ543" s="1">
        <v>0</v>
      </c>
      <c r="AK543" s="1">
        <f t="shared" si="31"/>
        <v>1</v>
      </c>
      <c r="AL543" s="1">
        <v>1</v>
      </c>
    </row>
    <row r="544" spans="1:38" x14ac:dyDescent="0.3">
      <c r="A544" s="1">
        <v>2015</v>
      </c>
      <c r="B544" s="1">
        <v>543</v>
      </c>
      <c r="C544" s="1">
        <v>1</v>
      </c>
      <c r="D544" s="1" t="s">
        <v>61</v>
      </c>
      <c r="E544" s="1" t="s">
        <v>233</v>
      </c>
      <c r="F544" s="1" t="s">
        <v>181</v>
      </c>
      <c r="G544" s="1" t="s">
        <v>171</v>
      </c>
      <c r="H544" s="1" t="s">
        <v>172</v>
      </c>
      <c r="I544" s="1" t="s">
        <v>44</v>
      </c>
      <c r="J544" s="1" t="s">
        <v>91</v>
      </c>
      <c r="K544" s="1">
        <v>4</v>
      </c>
      <c r="L544" s="1">
        <v>4</v>
      </c>
      <c r="M544" s="1" t="s">
        <v>72</v>
      </c>
      <c r="N544" s="1" t="s">
        <v>34</v>
      </c>
      <c r="O544" s="1" t="s">
        <v>172</v>
      </c>
      <c r="P544" s="1" t="s">
        <v>171</v>
      </c>
      <c r="Q544" s="1" t="s">
        <v>199</v>
      </c>
      <c r="R544" s="1">
        <v>221</v>
      </c>
      <c r="S544" s="1">
        <f t="shared" si="33"/>
        <v>1</v>
      </c>
      <c r="T544" s="1" t="s">
        <v>56</v>
      </c>
      <c r="U544" s="1" t="s">
        <v>174</v>
      </c>
      <c r="W544" s="1" t="s">
        <v>234</v>
      </c>
      <c r="AA544" s="1">
        <v>1</v>
      </c>
      <c r="AB544" s="1">
        <v>1</v>
      </c>
      <c r="AC544" s="1">
        <v>0</v>
      </c>
      <c r="AD544" s="1">
        <v>1</v>
      </c>
      <c r="AE544" s="1">
        <v>0</v>
      </c>
      <c r="AF544" s="1">
        <v>0</v>
      </c>
      <c r="AG544" s="1">
        <v>1</v>
      </c>
      <c r="AH544" s="1">
        <v>0</v>
      </c>
      <c r="AI544" s="1">
        <f t="shared" si="30"/>
        <v>0</v>
      </c>
      <c r="AJ544" s="1">
        <v>1</v>
      </c>
      <c r="AK544" s="1">
        <f t="shared" si="31"/>
        <v>1</v>
      </c>
      <c r="AL544" s="1">
        <v>1</v>
      </c>
    </row>
    <row r="545" spans="1:38" x14ac:dyDescent="0.3">
      <c r="A545" s="1">
        <v>2015</v>
      </c>
      <c r="B545" s="1">
        <v>544</v>
      </c>
      <c r="C545" s="1">
        <v>1</v>
      </c>
      <c r="D545" s="1" t="s">
        <v>61</v>
      </c>
      <c r="E545" s="1" t="s">
        <v>467</v>
      </c>
      <c r="F545" s="1" t="s">
        <v>747</v>
      </c>
      <c r="G545" s="1" t="s">
        <v>102</v>
      </c>
      <c r="H545" s="1" t="s">
        <v>103</v>
      </c>
      <c r="I545" s="1" t="s">
        <v>34</v>
      </c>
      <c r="J545" s="1" t="s">
        <v>45</v>
      </c>
      <c r="K545" s="1">
        <v>11</v>
      </c>
      <c r="L545" s="1">
        <v>15</v>
      </c>
      <c r="M545" s="1" t="s">
        <v>33</v>
      </c>
      <c r="N545" s="1" t="s">
        <v>34</v>
      </c>
      <c r="O545" s="1" t="s">
        <v>33</v>
      </c>
      <c r="P545" s="1" t="s">
        <v>32</v>
      </c>
      <c r="Q545" s="1" t="s">
        <v>201</v>
      </c>
      <c r="R545" s="1">
        <v>3</v>
      </c>
      <c r="S545" s="1">
        <f t="shared" si="33"/>
        <v>0</v>
      </c>
      <c r="T545" s="1" t="s">
        <v>173</v>
      </c>
      <c r="U545" s="1" t="s">
        <v>174</v>
      </c>
      <c r="AA545" s="1">
        <v>1</v>
      </c>
      <c r="AB545" s="1">
        <v>1</v>
      </c>
      <c r="AC545" s="1">
        <v>0</v>
      </c>
      <c r="AD545" s="1">
        <v>0</v>
      </c>
      <c r="AE545" s="1">
        <v>1</v>
      </c>
      <c r="AF545" s="1">
        <v>0</v>
      </c>
      <c r="AG545" s="1">
        <v>1</v>
      </c>
      <c r="AH545" s="1">
        <v>1</v>
      </c>
      <c r="AI545" s="1">
        <f t="shared" si="30"/>
        <v>1</v>
      </c>
      <c r="AJ545" s="1">
        <v>0</v>
      </c>
      <c r="AK545" s="1">
        <f t="shared" si="31"/>
        <v>1</v>
      </c>
      <c r="AL545" s="1">
        <v>1</v>
      </c>
    </row>
    <row r="546" spans="1:38" x14ac:dyDescent="0.3">
      <c r="A546" s="1">
        <v>2015</v>
      </c>
      <c r="B546" s="1">
        <v>545</v>
      </c>
      <c r="C546" s="1">
        <v>1</v>
      </c>
      <c r="D546" s="1" t="s">
        <v>61</v>
      </c>
      <c r="E546" s="1" t="s">
        <v>534</v>
      </c>
      <c r="F546" s="1" t="s">
        <v>761</v>
      </c>
      <c r="G546" s="1" t="s">
        <v>102</v>
      </c>
      <c r="H546" s="1" t="s">
        <v>103</v>
      </c>
      <c r="I546" s="1" t="s">
        <v>34</v>
      </c>
      <c r="J546" s="1" t="s">
        <v>45</v>
      </c>
      <c r="K546" s="1">
        <v>13</v>
      </c>
      <c r="L546" s="1">
        <v>17</v>
      </c>
      <c r="M546" s="1" t="s">
        <v>68</v>
      </c>
      <c r="N546" s="1" t="s">
        <v>34</v>
      </c>
      <c r="O546" s="1" t="s">
        <v>103</v>
      </c>
      <c r="P546" s="1" t="s">
        <v>255</v>
      </c>
      <c r="Q546" s="1" t="s">
        <v>256</v>
      </c>
      <c r="R546" s="1">
        <v>142</v>
      </c>
      <c r="S546" s="1">
        <f t="shared" si="33"/>
        <v>0</v>
      </c>
      <c r="T546" s="1" t="s">
        <v>56</v>
      </c>
      <c r="U546" s="1" t="s">
        <v>174</v>
      </c>
      <c r="AA546" s="1">
        <v>1</v>
      </c>
      <c r="AB546" s="1">
        <v>1</v>
      </c>
      <c r="AC546" s="1">
        <v>0</v>
      </c>
      <c r="AD546" s="1">
        <v>0</v>
      </c>
      <c r="AE546" s="1">
        <v>1</v>
      </c>
      <c r="AF546" s="1">
        <v>0</v>
      </c>
      <c r="AG546" s="1">
        <v>1</v>
      </c>
      <c r="AH546" s="1">
        <v>1</v>
      </c>
      <c r="AI546" s="1">
        <f t="shared" si="30"/>
        <v>1</v>
      </c>
      <c r="AJ546" s="1">
        <v>0</v>
      </c>
      <c r="AK546" s="1">
        <f t="shared" si="31"/>
        <v>1</v>
      </c>
      <c r="AL546" s="1">
        <v>1</v>
      </c>
    </row>
    <row r="547" spans="1:38" x14ac:dyDescent="0.3">
      <c r="A547" s="1">
        <v>2015</v>
      </c>
      <c r="B547" s="1">
        <v>546</v>
      </c>
      <c r="C547" s="1">
        <v>1</v>
      </c>
      <c r="D547" s="1" t="s">
        <v>61</v>
      </c>
      <c r="E547" s="1" t="s">
        <v>208</v>
      </c>
      <c r="F547" s="1" t="s">
        <v>762</v>
      </c>
      <c r="G547" s="1" t="s">
        <v>98</v>
      </c>
      <c r="H547" s="1" t="s">
        <v>99</v>
      </c>
      <c r="I547" s="1" t="s">
        <v>44</v>
      </c>
      <c r="J547" s="1" t="s">
        <v>91</v>
      </c>
      <c r="K547" s="1">
        <v>2</v>
      </c>
      <c r="L547" s="1">
        <v>2</v>
      </c>
      <c r="M547" s="1" t="s">
        <v>195</v>
      </c>
      <c r="N547" s="1" t="s">
        <v>34</v>
      </c>
      <c r="O547" s="1" t="s">
        <v>99</v>
      </c>
      <c r="P547" s="1" t="s">
        <v>209</v>
      </c>
      <c r="Q547" s="1" t="s">
        <v>210</v>
      </c>
      <c r="R547" s="1">
        <v>2</v>
      </c>
      <c r="S547" s="1">
        <f t="shared" si="33"/>
        <v>0</v>
      </c>
      <c r="T547" s="1" t="s">
        <v>56</v>
      </c>
      <c r="U547" s="1" t="s">
        <v>174</v>
      </c>
      <c r="AA547" s="1">
        <v>1</v>
      </c>
      <c r="AB547" s="1">
        <v>1</v>
      </c>
      <c r="AC547" s="1">
        <v>0</v>
      </c>
      <c r="AD547" s="1">
        <v>1</v>
      </c>
      <c r="AE547" s="1">
        <v>0</v>
      </c>
      <c r="AF547" s="1">
        <v>0</v>
      </c>
      <c r="AG547" s="1">
        <v>1</v>
      </c>
      <c r="AH547" s="1">
        <v>0</v>
      </c>
      <c r="AI547" s="1">
        <f t="shared" si="30"/>
        <v>0</v>
      </c>
      <c r="AJ547" s="1">
        <v>1</v>
      </c>
      <c r="AK547" s="1">
        <f t="shared" si="31"/>
        <v>1</v>
      </c>
      <c r="AL547" s="1">
        <v>1</v>
      </c>
    </row>
    <row r="548" spans="1:38" x14ac:dyDescent="0.3">
      <c r="A548" s="1">
        <v>2015</v>
      </c>
      <c r="B548" s="1">
        <v>547</v>
      </c>
      <c r="C548" s="1">
        <v>1</v>
      </c>
      <c r="D548" s="1" t="s">
        <v>61</v>
      </c>
      <c r="E548" s="1" t="s">
        <v>316</v>
      </c>
      <c r="F548" s="1" t="s">
        <v>763</v>
      </c>
      <c r="G548" s="1" t="s">
        <v>71</v>
      </c>
      <c r="H548" s="1" t="s">
        <v>72</v>
      </c>
      <c r="I548" s="1" t="s">
        <v>34</v>
      </c>
      <c r="J548" s="1" t="s">
        <v>45</v>
      </c>
      <c r="K548" s="1">
        <v>4</v>
      </c>
      <c r="L548" s="1">
        <v>8</v>
      </c>
      <c r="M548" s="1" t="s">
        <v>109</v>
      </c>
      <c r="N548" s="1" t="s">
        <v>44</v>
      </c>
      <c r="O548" s="1" t="s">
        <v>109</v>
      </c>
      <c r="P548" s="1" t="s">
        <v>108</v>
      </c>
      <c r="Q548" s="1" t="s">
        <v>149</v>
      </c>
      <c r="R548" s="1">
        <v>11</v>
      </c>
      <c r="S548" s="1">
        <f t="shared" si="33"/>
        <v>0</v>
      </c>
      <c r="T548" s="1" t="s">
        <v>173</v>
      </c>
      <c r="U548" s="1" t="s">
        <v>174</v>
      </c>
      <c r="V548" s="1" t="s">
        <v>1026</v>
      </c>
      <c r="W548" s="7" t="s">
        <v>317</v>
      </c>
      <c r="AA548" s="1">
        <v>1</v>
      </c>
      <c r="AB548" s="1">
        <v>1</v>
      </c>
      <c r="AC548" s="1">
        <v>0</v>
      </c>
      <c r="AD548" s="1">
        <v>0</v>
      </c>
      <c r="AE548" s="1">
        <v>1</v>
      </c>
      <c r="AF548" s="1">
        <v>0</v>
      </c>
      <c r="AG548" s="1">
        <v>1</v>
      </c>
      <c r="AH548" s="1">
        <v>1</v>
      </c>
      <c r="AI548" s="1">
        <f t="shared" si="30"/>
        <v>1</v>
      </c>
      <c r="AJ548" s="1">
        <v>0</v>
      </c>
      <c r="AK548" s="1">
        <f t="shared" si="31"/>
        <v>1</v>
      </c>
      <c r="AL548" s="1">
        <v>1</v>
      </c>
    </row>
    <row r="549" spans="1:38" x14ac:dyDescent="0.3">
      <c r="A549" s="1">
        <v>2015</v>
      </c>
      <c r="B549" s="1">
        <v>548</v>
      </c>
      <c r="C549" s="1">
        <v>1</v>
      </c>
      <c r="D549" s="1" t="s">
        <v>61</v>
      </c>
      <c r="E549" s="1" t="s">
        <v>259</v>
      </c>
      <c r="F549" s="1" t="s">
        <v>764</v>
      </c>
      <c r="G549" s="1" t="s">
        <v>71</v>
      </c>
      <c r="H549" s="1" t="s">
        <v>72</v>
      </c>
      <c r="I549" s="1" t="s">
        <v>34</v>
      </c>
      <c r="J549" s="1" t="s">
        <v>45</v>
      </c>
      <c r="K549" s="1">
        <v>1</v>
      </c>
      <c r="L549" s="1">
        <v>5</v>
      </c>
      <c r="M549" s="1" t="s">
        <v>251</v>
      </c>
      <c r="N549" s="1" t="s">
        <v>34</v>
      </c>
      <c r="O549" s="1" t="s">
        <v>251</v>
      </c>
      <c r="P549" s="1" t="s">
        <v>250</v>
      </c>
      <c r="Q549" s="1" t="s">
        <v>260</v>
      </c>
      <c r="R549" s="1">
        <v>2</v>
      </c>
      <c r="S549" s="1">
        <f t="shared" si="33"/>
        <v>0</v>
      </c>
      <c r="T549" s="1" t="s">
        <v>173</v>
      </c>
      <c r="U549" s="1" t="s">
        <v>174</v>
      </c>
      <c r="AA549" s="1">
        <v>1</v>
      </c>
      <c r="AB549" s="1">
        <v>1</v>
      </c>
      <c r="AC549" s="1">
        <v>0</v>
      </c>
      <c r="AD549" s="1">
        <v>0</v>
      </c>
      <c r="AE549" s="1">
        <v>1</v>
      </c>
      <c r="AF549" s="1">
        <v>0</v>
      </c>
      <c r="AG549" s="1">
        <v>1</v>
      </c>
      <c r="AH549" s="1">
        <v>1</v>
      </c>
      <c r="AI549" s="1">
        <f t="shared" si="30"/>
        <v>1</v>
      </c>
      <c r="AJ549" s="1">
        <v>0</v>
      </c>
      <c r="AK549" s="1">
        <f t="shared" si="31"/>
        <v>1</v>
      </c>
      <c r="AL549" s="1">
        <v>1</v>
      </c>
    </row>
    <row r="550" spans="1:38" x14ac:dyDescent="0.3">
      <c r="A550" s="1">
        <v>2015</v>
      </c>
      <c r="B550" s="1">
        <v>549</v>
      </c>
      <c r="C550" s="1">
        <v>1</v>
      </c>
      <c r="D550" s="1" t="s">
        <v>61</v>
      </c>
      <c r="E550" s="1" t="s">
        <v>97</v>
      </c>
      <c r="F550" s="1" t="s">
        <v>765</v>
      </c>
      <c r="G550" s="1" t="s">
        <v>98</v>
      </c>
      <c r="H550" s="1" t="s">
        <v>99</v>
      </c>
      <c r="I550" s="1" t="s">
        <v>44</v>
      </c>
      <c r="J550" s="1" t="s">
        <v>45</v>
      </c>
      <c r="K550" s="1">
        <v>6</v>
      </c>
      <c r="L550" s="1">
        <v>10</v>
      </c>
      <c r="M550" s="1" t="s">
        <v>49</v>
      </c>
      <c r="O550" s="1" t="s">
        <v>37</v>
      </c>
      <c r="P550" s="1" t="s">
        <v>37</v>
      </c>
      <c r="Q550" s="1" t="s">
        <v>37</v>
      </c>
      <c r="R550" s="1" t="s">
        <v>37</v>
      </c>
      <c r="S550" s="1" t="s">
        <v>38</v>
      </c>
      <c r="T550" s="1" t="s">
        <v>38</v>
      </c>
      <c r="U550" s="1" t="s">
        <v>38</v>
      </c>
      <c r="V550" s="1" t="s">
        <v>100</v>
      </c>
      <c r="AA550" s="1">
        <v>1</v>
      </c>
      <c r="AB550" s="1">
        <v>0</v>
      </c>
      <c r="AC550" s="1">
        <v>0</v>
      </c>
      <c r="AD550" s="1">
        <v>0</v>
      </c>
      <c r="AE550" s="1">
        <v>0</v>
      </c>
      <c r="AF550" s="1">
        <v>0</v>
      </c>
      <c r="AG550" s="1">
        <v>0</v>
      </c>
      <c r="AH550" s="1">
        <v>1</v>
      </c>
      <c r="AI550" s="1">
        <f t="shared" si="30"/>
        <v>1</v>
      </c>
      <c r="AJ550" s="1">
        <v>0</v>
      </c>
      <c r="AK550" s="1">
        <f t="shared" si="31"/>
        <v>1</v>
      </c>
      <c r="AL550" s="1">
        <v>0</v>
      </c>
    </row>
    <row r="551" spans="1:38" x14ac:dyDescent="0.3">
      <c r="A551" s="1">
        <v>2015</v>
      </c>
      <c r="B551" s="1">
        <v>550</v>
      </c>
      <c r="C551" s="1">
        <v>1</v>
      </c>
      <c r="D551" s="1" t="s">
        <v>61</v>
      </c>
      <c r="E551" s="1" t="s">
        <v>449</v>
      </c>
      <c r="F551" s="1" t="s">
        <v>766</v>
      </c>
      <c r="G551" s="1" t="s">
        <v>115</v>
      </c>
      <c r="H551" s="1" t="s">
        <v>116</v>
      </c>
      <c r="I551" s="1" t="s">
        <v>34</v>
      </c>
      <c r="J551" s="1" t="s">
        <v>45</v>
      </c>
      <c r="K551" s="1">
        <v>10</v>
      </c>
      <c r="L551" s="1">
        <v>14</v>
      </c>
      <c r="M551" s="1" t="s">
        <v>90</v>
      </c>
      <c r="N551" s="1" t="s">
        <v>44</v>
      </c>
      <c r="O551" s="1" t="s">
        <v>90</v>
      </c>
      <c r="P551" s="1" t="s">
        <v>89</v>
      </c>
      <c r="Q551" s="1" t="s">
        <v>232</v>
      </c>
      <c r="R551" s="1">
        <v>192</v>
      </c>
      <c r="S551" s="1">
        <f t="shared" ref="S551:S582" si="34">IF(R551&lt;196.3,0,1)</f>
        <v>0</v>
      </c>
      <c r="T551" s="1" t="s">
        <v>173</v>
      </c>
      <c r="U551" s="1" t="s">
        <v>174</v>
      </c>
      <c r="AA551" s="1">
        <v>1</v>
      </c>
      <c r="AB551" s="1">
        <v>1</v>
      </c>
      <c r="AC551" s="1">
        <v>0</v>
      </c>
      <c r="AD551" s="1">
        <v>0</v>
      </c>
      <c r="AE551" s="1">
        <v>1</v>
      </c>
      <c r="AF551" s="1">
        <v>0</v>
      </c>
      <c r="AG551" s="1">
        <v>1</v>
      </c>
      <c r="AH551" s="1">
        <v>1</v>
      </c>
      <c r="AI551" s="1">
        <f t="shared" si="30"/>
        <v>1</v>
      </c>
      <c r="AJ551" s="1">
        <v>0</v>
      </c>
      <c r="AK551" s="1">
        <f t="shared" si="31"/>
        <v>1</v>
      </c>
      <c r="AL551" s="1">
        <v>1</v>
      </c>
    </row>
    <row r="552" spans="1:38" x14ac:dyDescent="0.3">
      <c r="A552" s="1">
        <v>2015</v>
      </c>
      <c r="B552" s="1">
        <v>551</v>
      </c>
      <c r="C552" s="1">
        <v>1</v>
      </c>
      <c r="D552" s="1" t="s">
        <v>61</v>
      </c>
      <c r="E552" s="1" t="s">
        <v>318</v>
      </c>
      <c r="F552" s="1" t="s">
        <v>767</v>
      </c>
      <c r="G552" s="1" t="s">
        <v>183</v>
      </c>
      <c r="H552" s="1" t="s">
        <v>184</v>
      </c>
      <c r="I552" s="1" t="s">
        <v>44</v>
      </c>
      <c r="J552" s="1" t="s">
        <v>45</v>
      </c>
      <c r="K552" s="1">
        <v>4</v>
      </c>
      <c r="L552" s="1">
        <v>8</v>
      </c>
      <c r="M552" s="1" t="s">
        <v>78</v>
      </c>
      <c r="N552" s="1" t="s">
        <v>44</v>
      </c>
      <c r="O552" s="1" t="s">
        <v>78</v>
      </c>
      <c r="P552" s="1" t="s">
        <v>77</v>
      </c>
      <c r="Q552" s="1" t="s">
        <v>79</v>
      </c>
      <c r="R552" s="1">
        <v>1</v>
      </c>
      <c r="S552" s="1">
        <f t="shared" si="34"/>
        <v>0</v>
      </c>
      <c r="T552" s="1" t="s">
        <v>173</v>
      </c>
      <c r="U552" s="1" t="s">
        <v>174</v>
      </c>
      <c r="AA552" s="1">
        <v>1</v>
      </c>
      <c r="AB552" s="1">
        <v>1</v>
      </c>
      <c r="AC552" s="1">
        <v>0</v>
      </c>
      <c r="AD552" s="1">
        <v>0</v>
      </c>
      <c r="AE552" s="1">
        <v>1</v>
      </c>
      <c r="AF552" s="1">
        <v>0</v>
      </c>
      <c r="AG552" s="1">
        <v>1</v>
      </c>
      <c r="AH552" s="1">
        <v>1</v>
      </c>
      <c r="AI552" s="1">
        <f t="shared" si="30"/>
        <v>1</v>
      </c>
      <c r="AJ552" s="1">
        <v>0</v>
      </c>
      <c r="AK552" s="1">
        <f t="shared" si="31"/>
        <v>1</v>
      </c>
      <c r="AL552" s="1">
        <v>1</v>
      </c>
    </row>
    <row r="553" spans="1:38" x14ac:dyDescent="0.3">
      <c r="A553" s="1">
        <v>2015</v>
      </c>
      <c r="B553" s="1">
        <v>552</v>
      </c>
      <c r="C553" s="1">
        <v>2</v>
      </c>
      <c r="D553" s="1" t="s">
        <v>61</v>
      </c>
      <c r="E553" s="1" t="s">
        <v>318</v>
      </c>
      <c r="F553" s="1" t="s">
        <v>767</v>
      </c>
      <c r="G553" s="1" t="s">
        <v>183</v>
      </c>
      <c r="H553" s="1" t="s">
        <v>184</v>
      </c>
      <c r="I553" s="1" t="s">
        <v>44</v>
      </c>
      <c r="J553" s="1" t="s">
        <v>45</v>
      </c>
      <c r="K553" s="1">
        <v>9</v>
      </c>
      <c r="L553" s="1">
        <v>13</v>
      </c>
      <c r="M553" s="1" t="s">
        <v>155</v>
      </c>
      <c r="N553" s="1" t="s">
        <v>34</v>
      </c>
      <c r="O553" s="1" t="s">
        <v>184</v>
      </c>
      <c r="P553" s="1" t="s">
        <v>185</v>
      </c>
      <c r="Q553" s="1" t="s">
        <v>186</v>
      </c>
      <c r="R553" s="1">
        <v>174</v>
      </c>
      <c r="S553" s="1">
        <f t="shared" si="34"/>
        <v>0</v>
      </c>
      <c r="T553" s="1" t="s">
        <v>56</v>
      </c>
      <c r="U553" s="1" t="s">
        <v>174</v>
      </c>
      <c r="AA553" s="1">
        <v>1</v>
      </c>
      <c r="AB553" s="1">
        <v>1</v>
      </c>
      <c r="AC553" s="1">
        <v>0</v>
      </c>
      <c r="AD553" s="1">
        <v>0</v>
      </c>
      <c r="AE553" s="1">
        <v>1</v>
      </c>
      <c r="AF553" s="1">
        <v>0</v>
      </c>
      <c r="AG553" s="1">
        <v>1</v>
      </c>
      <c r="AH553" s="1">
        <v>1</v>
      </c>
      <c r="AI553" s="1">
        <f t="shared" si="30"/>
        <v>1</v>
      </c>
      <c r="AJ553" s="1">
        <v>0</v>
      </c>
      <c r="AK553" s="1">
        <f t="shared" si="31"/>
        <v>1</v>
      </c>
      <c r="AL553" s="1">
        <v>1</v>
      </c>
    </row>
    <row r="554" spans="1:38" x14ac:dyDescent="0.3">
      <c r="A554" s="1">
        <v>2015</v>
      </c>
      <c r="B554" s="1">
        <v>553</v>
      </c>
      <c r="C554" s="1">
        <v>1</v>
      </c>
      <c r="D554" s="1" t="s">
        <v>61</v>
      </c>
      <c r="E554" s="1" t="s">
        <v>591</v>
      </c>
      <c r="F554" s="1" t="s">
        <v>579</v>
      </c>
      <c r="G554" s="1" t="s">
        <v>86</v>
      </c>
      <c r="H554" s="1" t="s">
        <v>87</v>
      </c>
      <c r="I554" s="1" t="s">
        <v>44</v>
      </c>
      <c r="J554" s="1" t="s">
        <v>45</v>
      </c>
      <c r="K554" s="1">
        <v>16</v>
      </c>
      <c r="L554" s="1">
        <v>20</v>
      </c>
      <c r="M554" s="1" t="s">
        <v>95</v>
      </c>
      <c r="N554" s="1" t="s">
        <v>44</v>
      </c>
      <c r="O554" s="1" t="s">
        <v>87</v>
      </c>
      <c r="P554" s="1" t="s">
        <v>245</v>
      </c>
      <c r="Q554" s="1" t="s">
        <v>246</v>
      </c>
      <c r="R554" s="1">
        <v>121</v>
      </c>
      <c r="S554" s="1">
        <f t="shared" si="34"/>
        <v>0</v>
      </c>
      <c r="T554" s="1" t="s">
        <v>56</v>
      </c>
      <c r="U554" s="1" t="s">
        <v>174</v>
      </c>
      <c r="AA554" s="1">
        <v>1</v>
      </c>
      <c r="AB554" s="1">
        <v>1</v>
      </c>
      <c r="AC554" s="1">
        <v>0</v>
      </c>
      <c r="AD554" s="1">
        <v>0</v>
      </c>
      <c r="AE554" s="1">
        <v>1</v>
      </c>
      <c r="AF554" s="1">
        <v>0</v>
      </c>
      <c r="AG554" s="1">
        <v>1</v>
      </c>
      <c r="AH554" s="1">
        <v>1</v>
      </c>
      <c r="AI554" s="1">
        <f t="shared" si="30"/>
        <v>1</v>
      </c>
      <c r="AJ554" s="1">
        <v>0</v>
      </c>
      <c r="AK554" s="1">
        <f t="shared" si="31"/>
        <v>1</v>
      </c>
      <c r="AL554" s="1">
        <v>1</v>
      </c>
    </row>
    <row r="555" spans="1:38" x14ac:dyDescent="0.3">
      <c r="A555" s="1">
        <v>2015</v>
      </c>
      <c r="B555" s="1">
        <v>554</v>
      </c>
      <c r="C555" s="1">
        <v>1</v>
      </c>
      <c r="D555" s="1" t="s">
        <v>61</v>
      </c>
      <c r="E555" s="1" t="s">
        <v>469</v>
      </c>
      <c r="F555" s="1" t="s">
        <v>767</v>
      </c>
      <c r="G555" s="1" t="s">
        <v>137</v>
      </c>
      <c r="H555" s="1" t="s">
        <v>138</v>
      </c>
      <c r="I555" s="1" t="s">
        <v>44</v>
      </c>
      <c r="J555" s="1" t="s">
        <v>45</v>
      </c>
      <c r="K555" s="1">
        <v>11</v>
      </c>
      <c r="L555" s="1">
        <v>15</v>
      </c>
      <c r="M555" s="1" t="s">
        <v>43</v>
      </c>
      <c r="N555" s="1" t="s">
        <v>44</v>
      </c>
      <c r="O555" s="1" t="s">
        <v>138</v>
      </c>
      <c r="P555" s="1" t="s">
        <v>137</v>
      </c>
      <c r="Q555" s="1" t="s">
        <v>139</v>
      </c>
      <c r="R555" s="1">
        <v>16</v>
      </c>
      <c r="S555" s="1">
        <f t="shared" si="34"/>
        <v>0</v>
      </c>
      <c r="T555" s="1" t="s">
        <v>56</v>
      </c>
      <c r="U555" s="1" t="s">
        <v>174</v>
      </c>
      <c r="AA555" s="1">
        <v>1</v>
      </c>
      <c r="AB555" s="1">
        <v>1</v>
      </c>
      <c r="AC555" s="1">
        <v>0</v>
      </c>
      <c r="AD555" s="1">
        <v>0</v>
      </c>
      <c r="AE555" s="1">
        <v>1</v>
      </c>
      <c r="AF555" s="1">
        <v>0</v>
      </c>
      <c r="AG555" s="1">
        <v>1</v>
      </c>
      <c r="AH555" s="1">
        <v>1</v>
      </c>
      <c r="AI555" s="1">
        <f t="shared" si="30"/>
        <v>1</v>
      </c>
      <c r="AJ555" s="1">
        <v>0</v>
      </c>
      <c r="AK555" s="1">
        <f t="shared" si="31"/>
        <v>1</v>
      </c>
      <c r="AL555" s="1">
        <v>1</v>
      </c>
    </row>
    <row r="556" spans="1:38" x14ac:dyDescent="0.3">
      <c r="A556" s="1">
        <v>2015</v>
      </c>
      <c r="B556" s="1">
        <v>555</v>
      </c>
      <c r="C556" s="1">
        <v>1</v>
      </c>
      <c r="D556" s="1" t="s">
        <v>61</v>
      </c>
      <c r="E556" s="1" t="s">
        <v>320</v>
      </c>
      <c r="F556" s="1" t="s">
        <v>756</v>
      </c>
      <c r="G556" s="1" t="s">
        <v>250</v>
      </c>
      <c r="H556" s="1" t="s">
        <v>251</v>
      </c>
      <c r="I556" s="1" t="s">
        <v>34</v>
      </c>
      <c r="J556" s="1" t="s">
        <v>45</v>
      </c>
      <c r="K556" s="1">
        <v>4</v>
      </c>
      <c r="L556" s="1">
        <v>8</v>
      </c>
      <c r="M556" s="1" t="s">
        <v>54</v>
      </c>
      <c r="N556" s="1" t="s">
        <v>34</v>
      </c>
      <c r="O556" s="1" t="s">
        <v>54</v>
      </c>
      <c r="P556" s="1" t="s">
        <v>53</v>
      </c>
      <c r="Q556" s="1" t="s">
        <v>55</v>
      </c>
      <c r="R556" s="1">
        <v>216</v>
      </c>
      <c r="S556" s="1">
        <f t="shared" si="34"/>
        <v>1</v>
      </c>
      <c r="T556" s="1" t="s">
        <v>173</v>
      </c>
      <c r="U556" s="1" t="s">
        <v>174</v>
      </c>
      <c r="V556" s="1" t="s">
        <v>321</v>
      </c>
      <c r="AA556" s="1">
        <v>1</v>
      </c>
      <c r="AB556" s="1">
        <v>1</v>
      </c>
      <c r="AC556" s="1">
        <v>0</v>
      </c>
      <c r="AD556" s="1">
        <v>0</v>
      </c>
      <c r="AE556" s="1">
        <v>1</v>
      </c>
      <c r="AF556" s="1">
        <v>0</v>
      </c>
      <c r="AG556" s="1">
        <v>1</v>
      </c>
      <c r="AH556" s="1">
        <v>1</v>
      </c>
      <c r="AI556" s="1">
        <f t="shared" si="30"/>
        <v>1</v>
      </c>
      <c r="AJ556" s="1">
        <v>0</v>
      </c>
      <c r="AK556" s="1">
        <f t="shared" si="31"/>
        <v>1</v>
      </c>
      <c r="AL556" s="1">
        <v>1</v>
      </c>
    </row>
    <row r="557" spans="1:38" x14ac:dyDescent="0.3">
      <c r="A557" s="1">
        <v>2015</v>
      </c>
      <c r="B557" s="1">
        <v>556</v>
      </c>
      <c r="C557" s="1">
        <v>1</v>
      </c>
      <c r="D557" s="1" t="s">
        <v>61</v>
      </c>
      <c r="E557" s="1" t="s">
        <v>573</v>
      </c>
      <c r="F557" s="1" t="s">
        <v>724</v>
      </c>
      <c r="G557" s="1" t="s">
        <v>71</v>
      </c>
      <c r="H557" s="1" t="s">
        <v>72</v>
      </c>
      <c r="I557" s="1" t="s">
        <v>34</v>
      </c>
      <c r="J557" s="1" t="s">
        <v>45</v>
      </c>
      <c r="K557" s="1">
        <v>15</v>
      </c>
      <c r="L557" s="1">
        <v>19</v>
      </c>
      <c r="M557" s="1" t="s">
        <v>216</v>
      </c>
      <c r="N557" s="1" t="s">
        <v>44</v>
      </c>
      <c r="O557" s="1" t="s">
        <v>216</v>
      </c>
      <c r="P557" s="1" t="s">
        <v>209</v>
      </c>
      <c r="Q557" s="1" t="s">
        <v>210</v>
      </c>
      <c r="R557" s="1">
        <v>2</v>
      </c>
      <c r="S557" s="1">
        <f t="shared" si="34"/>
        <v>0</v>
      </c>
      <c r="T557" s="1" t="s">
        <v>173</v>
      </c>
      <c r="U557" s="1" t="s">
        <v>174</v>
      </c>
      <c r="AA557" s="1">
        <v>1</v>
      </c>
      <c r="AB557" s="1">
        <v>1</v>
      </c>
      <c r="AC557" s="1">
        <v>0</v>
      </c>
      <c r="AD557" s="1">
        <v>0</v>
      </c>
      <c r="AE557" s="1">
        <v>1</v>
      </c>
      <c r="AF557" s="1">
        <v>0</v>
      </c>
      <c r="AG557" s="1">
        <v>1</v>
      </c>
      <c r="AH557" s="1">
        <v>1</v>
      </c>
      <c r="AI557" s="1">
        <f t="shared" si="30"/>
        <v>1</v>
      </c>
      <c r="AJ557" s="1">
        <v>0</v>
      </c>
      <c r="AK557" s="1">
        <f t="shared" si="31"/>
        <v>1</v>
      </c>
      <c r="AL557" s="1">
        <v>1</v>
      </c>
    </row>
    <row r="558" spans="1:38" x14ac:dyDescent="0.3">
      <c r="A558" s="1">
        <v>2015</v>
      </c>
      <c r="B558" s="1">
        <v>557</v>
      </c>
      <c r="C558" s="1">
        <v>1</v>
      </c>
      <c r="D558" s="1" t="s">
        <v>61</v>
      </c>
      <c r="E558" s="1" t="s">
        <v>536</v>
      </c>
      <c r="F558" s="1" t="s">
        <v>768</v>
      </c>
      <c r="G558" s="1" t="s">
        <v>248</v>
      </c>
      <c r="H558" s="1" t="s">
        <v>212</v>
      </c>
      <c r="I558" s="1" t="s">
        <v>44</v>
      </c>
      <c r="J558" s="1" t="s">
        <v>45</v>
      </c>
      <c r="K558" s="1">
        <v>13</v>
      </c>
      <c r="L558" s="1">
        <v>17</v>
      </c>
      <c r="M558" s="1" t="s">
        <v>220</v>
      </c>
      <c r="N558" s="1" t="s">
        <v>34</v>
      </c>
      <c r="O558" s="1" t="s">
        <v>220</v>
      </c>
      <c r="P558" s="1" t="s">
        <v>219</v>
      </c>
      <c r="Q558" s="1" t="s">
        <v>258</v>
      </c>
      <c r="R558" s="1">
        <v>184</v>
      </c>
      <c r="S558" s="1">
        <f t="shared" si="34"/>
        <v>0</v>
      </c>
      <c r="T558" s="1" t="s">
        <v>173</v>
      </c>
      <c r="U558" s="1" t="s">
        <v>174</v>
      </c>
      <c r="AA558" s="1">
        <v>1</v>
      </c>
      <c r="AB558" s="1">
        <v>1</v>
      </c>
      <c r="AC558" s="1">
        <v>0</v>
      </c>
      <c r="AD558" s="1">
        <v>0</v>
      </c>
      <c r="AE558" s="1">
        <v>1</v>
      </c>
      <c r="AF558" s="1">
        <v>0</v>
      </c>
      <c r="AG558" s="1">
        <v>1</v>
      </c>
      <c r="AH558" s="1">
        <v>1</v>
      </c>
      <c r="AI558" s="1">
        <f t="shared" si="30"/>
        <v>1</v>
      </c>
      <c r="AJ558" s="1">
        <v>0</v>
      </c>
      <c r="AK558" s="1">
        <f t="shared" si="31"/>
        <v>1</v>
      </c>
      <c r="AL558" s="1">
        <v>1</v>
      </c>
    </row>
    <row r="559" spans="1:38" x14ac:dyDescent="0.3">
      <c r="A559" s="1">
        <v>2015</v>
      </c>
      <c r="B559" s="1">
        <v>558</v>
      </c>
      <c r="C559" s="1">
        <v>1</v>
      </c>
      <c r="D559" s="1" t="s">
        <v>61</v>
      </c>
      <c r="E559" s="1" t="s">
        <v>358</v>
      </c>
      <c r="F559" s="1" t="s">
        <v>762</v>
      </c>
      <c r="G559" s="1" t="s">
        <v>42</v>
      </c>
      <c r="H559" s="1" t="s">
        <v>43</v>
      </c>
      <c r="I559" s="1" t="s">
        <v>44</v>
      </c>
      <c r="J559" s="1" t="s">
        <v>45</v>
      </c>
      <c r="K559" s="1">
        <v>6</v>
      </c>
      <c r="L559" s="1">
        <v>10</v>
      </c>
      <c r="M559" s="1" t="s">
        <v>167</v>
      </c>
      <c r="N559" s="1" t="s">
        <v>44</v>
      </c>
      <c r="O559" s="1" t="s">
        <v>167</v>
      </c>
      <c r="P559" s="1" t="s">
        <v>168</v>
      </c>
      <c r="Q559" s="1" t="s">
        <v>169</v>
      </c>
      <c r="R559" s="1">
        <v>257</v>
      </c>
      <c r="S559" s="1">
        <f t="shared" si="34"/>
        <v>1</v>
      </c>
      <c r="T559" s="1" t="s">
        <v>173</v>
      </c>
      <c r="U559" s="1" t="s">
        <v>174</v>
      </c>
      <c r="AA559" s="1">
        <v>1</v>
      </c>
      <c r="AB559" s="1">
        <v>1</v>
      </c>
      <c r="AC559" s="1">
        <v>0</v>
      </c>
      <c r="AD559" s="1">
        <v>0</v>
      </c>
      <c r="AE559" s="1">
        <v>1</v>
      </c>
      <c r="AF559" s="1">
        <v>0</v>
      </c>
      <c r="AG559" s="1">
        <v>1</v>
      </c>
      <c r="AH559" s="1">
        <v>1</v>
      </c>
      <c r="AI559" s="1">
        <f t="shared" si="30"/>
        <v>1</v>
      </c>
      <c r="AJ559" s="1">
        <v>0</v>
      </c>
      <c r="AK559" s="1">
        <f t="shared" si="31"/>
        <v>1</v>
      </c>
      <c r="AL559" s="1">
        <v>1</v>
      </c>
    </row>
    <row r="560" spans="1:38" x14ac:dyDescent="0.3">
      <c r="A560" s="1">
        <v>2015</v>
      </c>
      <c r="B560" s="1">
        <v>559</v>
      </c>
      <c r="C560" s="1">
        <v>1</v>
      </c>
      <c r="D560" s="1" t="s">
        <v>61</v>
      </c>
      <c r="E560" s="1" t="s">
        <v>592</v>
      </c>
      <c r="F560" s="1" t="s">
        <v>769</v>
      </c>
      <c r="G560" s="1" t="s">
        <v>127</v>
      </c>
      <c r="H560" s="1" t="s">
        <v>128</v>
      </c>
      <c r="I560" s="1" t="s">
        <v>44</v>
      </c>
      <c r="J560" s="1" t="s">
        <v>45</v>
      </c>
      <c r="K560" s="1">
        <v>16</v>
      </c>
      <c r="L560" s="1">
        <v>20</v>
      </c>
      <c r="M560" s="1" t="s">
        <v>43</v>
      </c>
      <c r="N560" s="1" t="s">
        <v>44</v>
      </c>
      <c r="O560" s="1" t="s">
        <v>43</v>
      </c>
      <c r="P560" s="1" t="s">
        <v>158</v>
      </c>
      <c r="Q560" s="1" t="s">
        <v>159</v>
      </c>
      <c r="R560" s="1">
        <v>257</v>
      </c>
      <c r="S560" s="1">
        <f t="shared" si="34"/>
        <v>1</v>
      </c>
      <c r="T560" s="1" t="s">
        <v>173</v>
      </c>
      <c r="U560" s="1" t="s">
        <v>174</v>
      </c>
      <c r="AA560" s="1">
        <v>1</v>
      </c>
      <c r="AB560" s="1">
        <v>1</v>
      </c>
      <c r="AC560" s="1">
        <v>0</v>
      </c>
      <c r="AD560" s="1">
        <v>0</v>
      </c>
      <c r="AE560" s="1">
        <v>1</v>
      </c>
      <c r="AF560" s="1">
        <v>0</v>
      </c>
      <c r="AG560" s="1">
        <v>1</v>
      </c>
      <c r="AH560" s="1">
        <v>1</v>
      </c>
      <c r="AI560" s="1">
        <f t="shared" si="30"/>
        <v>1</v>
      </c>
      <c r="AJ560" s="1">
        <v>0</v>
      </c>
      <c r="AK560" s="1">
        <f t="shared" si="31"/>
        <v>1</v>
      </c>
      <c r="AL560" s="1">
        <v>1</v>
      </c>
    </row>
    <row r="561" spans="1:38" x14ac:dyDescent="0.3">
      <c r="A561" s="1">
        <v>2015</v>
      </c>
      <c r="B561" s="1">
        <v>560</v>
      </c>
      <c r="C561" s="1">
        <v>1</v>
      </c>
      <c r="D561" s="1" t="s">
        <v>61</v>
      </c>
      <c r="E561" s="1" t="s">
        <v>126</v>
      </c>
      <c r="F561" s="1" t="s">
        <v>770</v>
      </c>
      <c r="G561" s="1" t="s">
        <v>81</v>
      </c>
      <c r="H561" s="1" t="s">
        <v>82</v>
      </c>
      <c r="I561" s="1" t="s">
        <v>44</v>
      </c>
      <c r="J561" s="1" t="s">
        <v>45</v>
      </c>
      <c r="K561" s="1">
        <v>15</v>
      </c>
      <c r="L561" s="1">
        <v>19</v>
      </c>
      <c r="M561" s="1" t="s">
        <v>49</v>
      </c>
      <c r="O561" s="1" t="s">
        <v>82</v>
      </c>
      <c r="P561" s="1" t="s">
        <v>84</v>
      </c>
      <c r="Q561" s="1" t="s">
        <v>85</v>
      </c>
      <c r="R561" s="1">
        <v>78</v>
      </c>
      <c r="S561" s="1">
        <f t="shared" si="34"/>
        <v>0</v>
      </c>
      <c r="T561" s="1" t="s">
        <v>56</v>
      </c>
      <c r="U561" s="1" t="s">
        <v>50</v>
      </c>
      <c r="V561" s="1" t="s">
        <v>170</v>
      </c>
      <c r="AA561" s="1">
        <v>1</v>
      </c>
      <c r="AB561" s="1">
        <v>0</v>
      </c>
      <c r="AC561" s="1">
        <v>0</v>
      </c>
      <c r="AD561" s="1">
        <v>0</v>
      </c>
      <c r="AE561" s="1">
        <v>0</v>
      </c>
      <c r="AF561" s="1">
        <v>0</v>
      </c>
      <c r="AG561" s="1">
        <v>0</v>
      </c>
      <c r="AH561" s="1">
        <v>1</v>
      </c>
      <c r="AI561" s="1">
        <f t="shared" si="30"/>
        <v>1</v>
      </c>
      <c r="AJ561" s="1">
        <v>0</v>
      </c>
      <c r="AK561" s="1">
        <f t="shared" si="31"/>
        <v>1</v>
      </c>
      <c r="AL561" s="1">
        <v>1</v>
      </c>
    </row>
    <row r="562" spans="1:38" x14ac:dyDescent="0.3">
      <c r="A562" s="1">
        <v>2015</v>
      </c>
      <c r="B562" s="1">
        <v>561</v>
      </c>
      <c r="C562" s="1">
        <v>1</v>
      </c>
      <c r="D562" s="1" t="s">
        <v>61</v>
      </c>
      <c r="E562" s="1" t="s">
        <v>126</v>
      </c>
      <c r="F562" s="1" t="s">
        <v>721</v>
      </c>
      <c r="G562" s="1" t="s">
        <v>248</v>
      </c>
      <c r="H562" s="1" t="s">
        <v>212</v>
      </c>
      <c r="I562" s="1" t="s">
        <v>44</v>
      </c>
      <c r="J562" s="1" t="s">
        <v>45</v>
      </c>
      <c r="K562" s="1">
        <v>15</v>
      </c>
      <c r="L562" s="1">
        <v>19</v>
      </c>
      <c r="M562" s="1" t="s">
        <v>48</v>
      </c>
      <c r="N562" s="1" t="s">
        <v>34</v>
      </c>
      <c r="O562" s="1" t="s">
        <v>212</v>
      </c>
      <c r="P562" s="1" t="s">
        <v>213</v>
      </c>
      <c r="Q562" s="1" t="s">
        <v>214</v>
      </c>
      <c r="R562" s="1">
        <v>4</v>
      </c>
      <c r="S562" s="1">
        <f t="shared" si="34"/>
        <v>0</v>
      </c>
      <c r="T562" s="1" t="s">
        <v>56</v>
      </c>
      <c r="U562" s="1" t="s">
        <v>174</v>
      </c>
      <c r="AA562" s="1">
        <v>1</v>
      </c>
      <c r="AB562" s="1">
        <v>1</v>
      </c>
      <c r="AC562" s="1">
        <v>0</v>
      </c>
      <c r="AD562" s="1">
        <v>0</v>
      </c>
      <c r="AE562" s="1">
        <v>1</v>
      </c>
      <c r="AF562" s="1">
        <v>0</v>
      </c>
      <c r="AG562" s="1">
        <v>1</v>
      </c>
      <c r="AH562" s="1">
        <v>1</v>
      </c>
      <c r="AI562" s="1">
        <f t="shared" si="30"/>
        <v>1</v>
      </c>
      <c r="AJ562" s="1">
        <v>0</v>
      </c>
      <c r="AK562" s="1">
        <f t="shared" si="31"/>
        <v>1</v>
      </c>
      <c r="AL562" s="1">
        <v>1</v>
      </c>
    </row>
    <row r="563" spans="1:38" x14ac:dyDescent="0.3">
      <c r="A563" s="1">
        <v>2015</v>
      </c>
      <c r="B563" s="1">
        <v>562</v>
      </c>
      <c r="C563" s="1">
        <v>1</v>
      </c>
      <c r="D563" s="1" t="s">
        <v>61</v>
      </c>
      <c r="E563" s="1" t="s">
        <v>335</v>
      </c>
      <c r="F563" s="1" t="s">
        <v>771</v>
      </c>
      <c r="G563" s="1" t="s">
        <v>154</v>
      </c>
      <c r="H563" s="1" t="s">
        <v>155</v>
      </c>
      <c r="I563" s="1" t="s">
        <v>34</v>
      </c>
      <c r="J563" s="1" t="s">
        <v>45</v>
      </c>
      <c r="K563" s="1">
        <v>10</v>
      </c>
      <c r="L563" s="1">
        <v>14</v>
      </c>
      <c r="M563" s="1" t="s">
        <v>83</v>
      </c>
      <c r="N563" s="1" t="s">
        <v>34</v>
      </c>
      <c r="O563" s="1" t="s">
        <v>155</v>
      </c>
      <c r="P563" s="1" t="s">
        <v>154</v>
      </c>
      <c r="Q563" s="1" t="s">
        <v>156</v>
      </c>
      <c r="R563" s="1">
        <v>3</v>
      </c>
      <c r="S563" s="1">
        <f t="shared" si="34"/>
        <v>0</v>
      </c>
      <c r="T563" s="1" t="s">
        <v>56</v>
      </c>
      <c r="U563" s="1" t="s">
        <v>174</v>
      </c>
      <c r="AA563" s="1">
        <v>1</v>
      </c>
      <c r="AB563" s="1">
        <v>1</v>
      </c>
      <c r="AC563" s="1">
        <v>0</v>
      </c>
      <c r="AD563" s="1">
        <v>0</v>
      </c>
      <c r="AE563" s="1">
        <v>1</v>
      </c>
      <c r="AF563" s="1">
        <v>0</v>
      </c>
      <c r="AG563" s="1">
        <v>1</v>
      </c>
      <c r="AH563" s="1">
        <v>1</v>
      </c>
      <c r="AI563" s="1">
        <f t="shared" si="30"/>
        <v>1</v>
      </c>
      <c r="AJ563" s="1">
        <v>0</v>
      </c>
      <c r="AK563" s="1">
        <f t="shared" si="31"/>
        <v>1</v>
      </c>
      <c r="AL563" s="1">
        <v>1</v>
      </c>
    </row>
    <row r="564" spans="1:38" x14ac:dyDescent="0.3">
      <c r="A564" s="1">
        <v>2015</v>
      </c>
      <c r="B564" s="1">
        <v>563</v>
      </c>
      <c r="C564" s="1">
        <v>1</v>
      </c>
      <c r="D564" s="1" t="s">
        <v>61</v>
      </c>
      <c r="E564" s="1" t="s">
        <v>322</v>
      </c>
      <c r="F564" s="1" t="s">
        <v>772</v>
      </c>
      <c r="G564" s="1" t="s">
        <v>115</v>
      </c>
      <c r="H564" s="1" t="s">
        <v>116</v>
      </c>
      <c r="I564" s="1" t="s">
        <v>34</v>
      </c>
      <c r="J564" s="1" t="s">
        <v>45</v>
      </c>
      <c r="K564" s="1">
        <v>7</v>
      </c>
      <c r="L564" s="1">
        <v>11</v>
      </c>
      <c r="M564" s="1" t="s">
        <v>167</v>
      </c>
      <c r="N564" s="1" t="s">
        <v>44</v>
      </c>
      <c r="O564" s="1" t="s">
        <v>116</v>
      </c>
      <c r="P564" s="1" t="s">
        <v>115</v>
      </c>
      <c r="Q564" s="1" t="s">
        <v>118</v>
      </c>
      <c r="R564" s="1">
        <v>184</v>
      </c>
      <c r="S564" s="1">
        <f t="shared" si="34"/>
        <v>0</v>
      </c>
      <c r="T564" s="1" t="s">
        <v>56</v>
      </c>
      <c r="U564" s="1" t="s">
        <v>174</v>
      </c>
      <c r="AA564" s="1">
        <v>1</v>
      </c>
      <c r="AB564" s="1">
        <v>1</v>
      </c>
      <c r="AC564" s="1">
        <v>0</v>
      </c>
      <c r="AD564" s="1">
        <v>0</v>
      </c>
      <c r="AE564" s="1">
        <v>1</v>
      </c>
      <c r="AF564" s="1">
        <v>0</v>
      </c>
      <c r="AG564" s="1">
        <v>1</v>
      </c>
      <c r="AH564" s="1">
        <v>1</v>
      </c>
      <c r="AI564" s="1">
        <f t="shared" si="30"/>
        <v>1</v>
      </c>
      <c r="AJ564" s="1">
        <v>0</v>
      </c>
      <c r="AK564" s="1">
        <f t="shared" si="31"/>
        <v>1</v>
      </c>
      <c r="AL564" s="1">
        <v>1</v>
      </c>
    </row>
    <row r="565" spans="1:38" x14ac:dyDescent="0.3">
      <c r="A565" s="1">
        <v>2015</v>
      </c>
      <c r="B565" s="1">
        <v>564</v>
      </c>
      <c r="C565" s="1">
        <v>1</v>
      </c>
      <c r="D565" s="1" t="s">
        <v>61</v>
      </c>
      <c r="E565" s="1" t="s">
        <v>263</v>
      </c>
      <c r="F565" s="1" t="s">
        <v>773</v>
      </c>
      <c r="G565" s="1" t="s">
        <v>98</v>
      </c>
      <c r="H565" s="1" t="s">
        <v>99</v>
      </c>
      <c r="I565" s="1" t="s">
        <v>44</v>
      </c>
      <c r="J565" s="1" t="s">
        <v>45</v>
      </c>
      <c r="K565" s="1">
        <v>1</v>
      </c>
      <c r="L565" s="1">
        <v>5</v>
      </c>
      <c r="M565" s="1" t="s">
        <v>128</v>
      </c>
      <c r="N565" s="1" t="s">
        <v>44</v>
      </c>
      <c r="O565" s="1" t="s">
        <v>99</v>
      </c>
      <c r="P565" s="1" t="s">
        <v>209</v>
      </c>
      <c r="Q565" s="1" t="s">
        <v>210</v>
      </c>
      <c r="R565" s="1">
        <v>2</v>
      </c>
      <c r="S565" s="1">
        <f t="shared" si="34"/>
        <v>0</v>
      </c>
      <c r="T565" s="1" t="s">
        <v>56</v>
      </c>
      <c r="U565" s="1" t="s">
        <v>174</v>
      </c>
      <c r="AA565" s="1">
        <v>1</v>
      </c>
      <c r="AB565" s="1">
        <v>1</v>
      </c>
      <c r="AC565" s="1">
        <v>0</v>
      </c>
      <c r="AD565" s="1">
        <v>0</v>
      </c>
      <c r="AE565" s="1">
        <v>1</v>
      </c>
      <c r="AF565" s="1">
        <v>0</v>
      </c>
      <c r="AG565" s="1">
        <v>1</v>
      </c>
      <c r="AH565" s="1">
        <v>1</v>
      </c>
      <c r="AI565" s="1">
        <f t="shared" si="30"/>
        <v>1</v>
      </c>
      <c r="AJ565" s="1">
        <v>0</v>
      </c>
      <c r="AK565" s="1">
        <f t="shared" si="31"/>
        <v>1</v>
      </c>
      <c r="AL565" s="1">
        <v>1</v>
      </c>
    </row>
    <row r="566" spans="1:38" x14ac:dyDescent="0.3">
      <c r="A566" s="1">
        <v>2015</v>
      </c>
      <c r="B566" s="1">
        <v>565</v>
      </c>
      <c r="C566" s="1">
        <v>1</v>
      </c>
      <c r="D566" s="1" t="s">
        <v>61</v>
      </c>
      <c r="E566" s="1" t="s">
        <v>558</v>
      </c>
      <c r="F566" s="1" t="s">
        <v>774</v>
      </c>
      <c r="G566" s="1" t="s">
        <v>122</v>
      </c>
      <c r="H566" s="1" t="s">
        <v>83</v>
      </c>
      <c r="I566" s="1" t="s">
        <v>34</v>
      </c>
      <c r="J566" s="1" t="s">
        <v>45</v>
      </c>
      <c r="K566" s="1">
        <v>14</v>
      </c>
      <c r="L566" s="1">
        <v>18</v>
      </c>
      <c r="M566" s="1" t="s">
        <v>216</v>
      </c>
      <c r="N566" s="1" t="s">
        <v>44</v>
      </c>
      <c r="O566" s="1" t="s">
        <v>83</v>
      </c>
      <c r="P566" s="1" t="s">
        <v>123</v>
      </c>
      <c r="Q566" s="1" t="s">
        <v>124</v>
      </c>
      <c r="R566" s="1">
        <v>3</v>
      </c>
      <c r="S566" s="1">
        <f t="shared" si="34"/>
        <v>0</v>
      </c>
      <c r="T566" s="1" t="s">
        <v>56</v>
      </c>
      <c r="U566" s="1" t="s">
        <v>174</v>
      </c>
      <c r="AA566" s="1">
        <v>1</v>
      </c>
      <c r="AB566" s="1">
        <v>1</v>
      </c>
      <c r="AC566" s="1">
        <v>0</v>
      </c>
      <c r="AD566" s="1">
        <v>0</v>
      </c>
      <c r="AE566" s="1">
        <v>1</v>
      </c>
      <c r="AF566" s="1">
        <v>0</v>
      </c>
      <c r="AG566" s="1">
        <v>1</v>
      </c>
      <c r="AH566" s="1">
        <v>1</v>
      </c>
      <c r="AI566" s="1">
        <f t="shared" si="30"/>
        <v>1</v>
      </c>
      <c r="AJ566" s="1">
        <v>0</v>
      </c>
      <c r="AK566" s="1">
        <f t="shared" si="31"/>
        <v>1</v>
      </c>
      <c r="AL566" s="1">
        <v>1</v>
      </c>
    </row>
    <row r="567" spans="1:38" x14ac:dyDescent="0.3">
      <c r="A567" s="1">
        <v>2015</v>
      </c>
      <c r="B567" s="1">
        <v>566</v>
      </c>
      <c r="C567" s="1">
        <v>1</v>
      </c>
      <c r="D567" s="1" t="s">
        <v>61</v>
      </c>
      <c r="E567" s="1" t="s">
        <v>274</v>
      </c>
      <c r="F567" s="1" t="s">
        <v>775</v>
      </c>
      <c r="G567" s="1" t="s">
        <v>183</v>
      </c>
      <c r="H567" s="1" t="s">
        <v>184</v>
      </c>
      <c r="I567" s="1" t="s">
        <v>44</v>
      </c>
      <c r="J567" s="1" t="s">
        <v>45</v>
      </c>
      <c r="K567" s="1">
        <v>14</v>
      </c>
      <c r="L567" s="1">
        <v>18</v>
      </c>
      <c r="M567" s="1" t="s">
        <v>90</v>
      </c>
      <c r="N567" s="1" t="s">
        <v>44</v>
      </c>
      <c r="O567" s="1" t="s">
        <v>90</v>
      </c>
      <c r="P567" s="1" t="s">
        <v>89</v>
      </c>
      <c r="Q567" s="1" t="s">
        <v>232</v>
      </c>
      <c r="R567" s="1">
        <v>192</v>
      </c>
      <c r="S567" s="1">
        <f t="shared" si="34"/>
        <v>0</v>
      </c>
      <c r="T567" s="1" t="s">
        <v>173</v>
      </c>
      <c r="U567" s="1" t="s">
        <v>174</v>
      </c>
      <c r="AA567" s="1">
        <v>1</v>
      </c>
      <c r="AB567" s="1">
        <v>1</v>
      </c>
      <c r="AC567" s="1">
        <v>0</v>
      </c>
      <c r="AD567" s="1">
        <v>0</v>
      </c>
      <c r="AE567" s="1">
        <v>1</v>
      </c>
      <c r="AF567" s="1">
        <v>0</v>
      </c>
      <c r="AG567" s="1">
        <v>1</v>
      </c>
      <c r="AH567" s="1">
        <v>1</v>
      </c>
      <c r="AI567" s="1">
        <f t="shared" si="30"/>
        <v>1</v>
      </c>
      <c r="AJ567" s="1">
        <v>0</v>
      </c>
      <c r="AK567" s="1">
        <f t="shared" si="31"/>
        <v>1</v>
      </c>
      <c r="AL567" s="1">
        <v>1</v>
      </c>
    </row>
    <row r="568" spans="1:38" x14ac:dyDescent="0.3">
      <c r="A568" s="1">
        <v>2015</v>
      </c>
      <c r="B568" s="1">
        <v>567</v>
      </c>
      <c r="C568" s="1">
        <v>1</v>
      </c>
      <c r="D568" s="1" t="s">
        <v>61</v>
      </c>
      <c r="E568" s="1" t="s">
        <v>450</v>
      </c>
      <c r="F568" s="1" t="s">
        <v>776</v>
      </c>
      <c r="G568" s="1" t="s">
        <v>219</v>
      </c>
      <c r="H568" s="1" t="s">
        <v>220</v>
      </c>
      <c r="I568" s="1" t="s">
        <v>34</v>
      </c>
      <c r="J568" s="1" t="s">
        <v>45</v>
      </c>
      <c r="K568" s="1">
        <v>15</v>
      </c>
      <c r="L568" s="1">
        <v>19</v>
      </c>
      <c r="M568" s="1" t="s">
        <v>167</v>
      </c>
      <c r="N568" s="1" t="s">
        <v>44</v>
      </c>
      <c r="O568" s="1" t="s">
        <v>167</v>
      </c>
      <c r="P568" s="1" t="s">
        <v>168</v>
      </c>
      <c r="Q568" s="1" t="s">
        <v>169</v>
      </c>
      <c r="R568" s="1">
        <v>257</v>
      </c>
      <c r="S568" s="1">
        <f t="shared" si="34"/>
        <v>1</v>
      </c>
      <c r="T568" s="1" t="s">
        <v>173</v>
      </c>
      <c r="U568" s="1" t="s">
        <v>174</v>
      </c>
      <c r="AA568" s="1">
        <v>1</v>
      </c>
      <c r="AB568" s="1">
        <v>1</v>
      </c>
      <c r="AC568" s="1">
        <v>0</v>
      </c>
      <c r="AD568" s="1">
        <v>0</v>
      </c>
      <c r="AE568" s="1">
        <v>1</v>
      </c>
      <c r="AF568" s="1">
        <v>0</v>
      </c>
      <c r="AG568" s="1">
        <v>1</v>
      </c>
      <c r="AH568" s="1">
        <v>1</v>
      </c>
      <c r="AI568" s="1">
        <f t="shared" si="30"/>
        <v>1</v>
      </c>
      <c r="AJ568" s="1">
        <v>0</v>
      </c>
      <c r="AK568" s="1">
        <f t="shared" si="31"/>
        <v>1</v>
      </c>
      <c r="AL568" s="1">
        <v>1</v>
      </c>
    </row>
    <row r="569" spans="1:38" x14ac:dyDescent="0.3">
      <c r="A569" s="1">
        <v>2015</v>
      </c>
      <c r="B569" s="1">
        <v>568</v>
      </c>
      <c r="C569" s="1">
        <v>1</v>
      </c>
      <c r="D569" s="1" t="s">
        <v>61</v>
      </c>
      <c r="E569" s="1" t="s">
        <v>264</v>
      </c>
      <c r="F569" s="1" t="s">
        <v>689</v>
      </c>
      <c r="G569" s="1" t="s">
        <v>127</v>
      </c>
      <c r="H569" s="1" t="s">
        <v>128</v>
      </c>
      <c r="I569" s="1" t="s">
        <v>44</v>
      </c>
      <c r="J569" s="1" t="s">
        <v>45</v>
      </c>
      <c r="K569" s="1">
        <v>1</v>
      </c>
      <c r="L569" s="1">
        <v>5</v>
      </c>
      <c r="M569" s="1" t="s">
        <v>99</v>
      </c>
      <c r="N569" s="1" t="s">
        <v>44</v>
      </c>
      <c r="O569" s="1" t="s">
        <v>99</v>
      </c>
      <c r="P569" s="1" t="s">
        <v>209</v>
      </c>
      <c r="Q569" s="1" t="s">
        <v>210</v>
      </c>
      <c r="R569" s="1">
        <v>2</v>
      </c>
      <c r="S569" s="1">
        <f t="shared" si="34"/>
        <v>0</v>
      </c>
      <c r="T569" s="1" t="s">
        <v>173</v>
      </c>
      <c r="U569" s="1" t="s">
        <v>174</v>
      </c>
      <c r="AA569" s="1">
        <v>1</v>
      </c>
      <c r="AB569" s="1">
        <v>1</v>
      </c>
      <c r="AC569" s="1">
        <v>0</v>
      </c>
      <c r="AD569" s="1">
        <v>0</v>
      </c>
      <c r="AE569" s="1">
        <v>1</v>
      </c>
      <c r="AF569" s="1">
        <v>0</v>
      </c>
      <c r="AG569" s="1">
        <v>1</v>
      </c>
      <c r="AH569" s="1">
        <v>1</v>
      </c>
      <c r="AI569" s="1">
        <f t="shared" si="30"/>
        <v>1</v>
      </c>
      <c r="AJ569" s="1">
        <v>0</v>
      </c>
      <c r="AK569" s="1">
        <f t="shared" si="31"/>
        <v>1</v>
      </c>
      <c r="AL569" s="1">
        <v>1</v>
      </c>
    </row>
    <row r="570" spans="1:38" x14ac:dyDescent="0.3">
      <c r="A570" s="1">
        <v>2015</v>
      </c>
      <c r="B570" s="1">
        <v>569</v>
      </c>
      <c r="C570" s="1">
        <v>1</v>
      </c>
      <c r="D570" s="1" t="s">
        <v>61</v>
      </c>
      <c r="E570" s="1" t="s">
        <v>377</v>
      </c>
      <c r="F570" s="1" t="s">
        <v>777</v>
      </c>
      <c r="G570" s="1" t="s">
        <v>248</v>
      </c>
      <c r="H570" s="1" t="s">
        <v>212</v>
      </c>
      <c r="I570" s="1" t="s">
        <v>44</v>
      </c>
      <c r="J570" s="1" t="s">
        <v>45</v>
      </c>
      <c r="K570" s="1">
        <v>13</v>
      </c>
      <c r="L570" s="1">
        <v>17</v>
      </c>
      <c r="M570" s="1" t="s">
        <v>220</v>
      </c>
      <c r="N570" s="1" t="s">
        <v>34</v>
      </c>
      <c r="O570" s="1" t="s">
        <v>220</v>
      </c>
      <c r="P570" s="1" t="s">
        <v>219</v>
      </c>
      <c r="Q570" s="1" t="s">
        <v>258</v>
      </c>
      <c r="R570" s="1">
        <v>184</v>
      </c>
      <c r="S570" s="1">
        <f t="shared" si="34"/>
        <v>0</v>
      </c>
      <c r="T570" s="1" t="s">
        <v>173</v>
      </c>
      <c r="U570" s="1" t="s">
        <v>174</v>
      </c>
      <c r="AA570" s="1">
        <v>1</v>
      </c>
      <c r="AB570" s="1">
        <v>1</v>
      </c>
      <c r="AC570" s="1">
        <v>0</v>
      </c>
      <c r="AD570" s="1">
        <v>0</v>
      </c>
      <c r="AE570" s="1">
        <v>1</v>
      </c>
      <c r="AF570" s="1">
        <v>0</v>
      </c>
      <c r="AG570" s="1">
        <v>1</v>
      </c>
      <c r="AH570" s="1">
        <v>1</v>
      </c>
      <c r="AI570" s="1">
        <f t="shared" si="30"/>
        <v>1</v>
      </c>
      <c r="AJ570" s="1">
        <v>0</v>
      </c>
      <c r="AK570" s="1">
        <f t="shared" si="31"/>
        <v>1</v>
      </c>
      <c r="AL570" s="1">
        <v>1</v>
      </c>
    </row>
    <row r="571" spans="1:38" x14ac:dyDescent="0.3">
      <c r="A571" s="1">
        <v>2015</v>
      </c>
      <c r="B571" s="1">
        <v>570</v>
      </c>
      <c r="C571" s="1">
        <v>1</v>
      </c>
      <c r="D571" s="1" t="s">
        <v>61</v>
      </c>
      <c r="E571" s="1" t="s">
        <v>428</v>
      </c>
      <c r="F571" s="1" t="s">
        <v>778</v>
      </c>
      <c r="G571" s="1" t="s">
        <v>108</v>
      </c>
      <c r="H571" s="1" t="s">
        <v>109</v>
      </c>
      <c r="I571" s="1" t="s">
        <v>44</v>
      </c>
      <c r="J571" s="1" t="s">
        <v>45</v>
      </c>
      <c r="K571" s="1">
        <v>9</v>
      </c>
      <c r="L571" s="1">
        <v>13</v>
      </c>
      <c r="M571" s="1" t="s">
        <v>216</v>
      </c>
      <c r="N571" s="1" t="s">
        <v>44</v>
      </c>
      <c r="O571" s="1" t="s">
        <v>109</v>
      </c>
      <c r="P571" s="1" t="s">
        <v>108</v>
      </c>
      <c r="Q571" s="1" t="s">
        <v>149</v>
      </c>
      <c r="R571" s="1">
        <v>11</v>
      </c>
      <c r="S571" s="1">
        <f t="shared" si="34"/>
        <v>0</v>
      </c>
      <c r="T571" s="1" t="s">
        <v>56</v>
      </c>
      <c r="U571" s="1" t="s">
        <v>174</v>
      </c>
      <c r="AA571" s="1">
        <v>1</v>
      </c>
      <c r="AB571" s="1">
        <v>1</v>
      </c>
      <c r="AC571" s="1">
        <v>0</v>
      </c>
      <c r="AD571" s="1">
        <v>0</v>
      </c>
      <c r="AE571" s="1">
        <v>1</v>
      </c>
      <c r="AF571" s="1">
        <v>0</v>
      </c>
      <c r="AG571" s="1">
        <v>1</v>
      </c>
      <c r="AH571" s="1">
        <v>1</v>
      </c>
      <c r="AI571" s="1">
        <f t="shared" si="30"/>
        <v>1</v>
      </c>
      <c r="AJ571" s="1">
        <v>0</v>
      </c>
      <c r="AK571" s="1">
        <f t="shared" si="31"/>
        <v>1</v>
      </c>
      <c r="AL571" s="1">
        <v>1</v>
      </c>
    </row>
    <row r="572" spans="1:38" x14ac:dyDescent="0.3">
      <c r="A572" s="1">
        <v>2015</v>
      </c>
      <c r="B572" s="1">
        <v>571</v>
      </c>
      <c r="C572" s="1">
        <v>1</v>
      </c>
      <c r="D572" s="1" t="s">
        <v>61</v>
      </c>
      <c r="E572" s="1" t="s">
        <v>359</v>
      </c>
      <c r="F572" s="1" t="s">
        <v>779</v>
      </c>
      <c r="G572" s="1" t="s">
        <v>94</v>
      </c>
      <c r="H572" s="1" t="s">
        <v>95</v>
      </c>
      <c r="I572" s="1" t="s">
        <v>44</v>
      </c>
      <c r="J572" s="1" t="s">
        <v>45</v>
      </c>
      <c r="K572" s="1">
        <v>6</v>
      </c>
      <c r="L572" s="1">
        <v>10</v>
      </c>
      <c r="M572" s="1" t="s">
        <v>251</v>
      </c>
      <c r="N572" s="1" t="s">
        <v>34</v>
      </c>
      <c r="O572" s="1" t="s">
        <v>251</v>
      </c>
      <c r="P572" s="1" t="s">
        <v>250</v>
      </c>
      <c r="Q572" s="1" t="s">
        <v>260</v>
      </c>
      <c r="R572" s="1">
        <v>2</v>
      </c>
      <c r="S572" s="1">
        <f t="shared" si="34"/>
        <v>0</v>
      </c>
      <c r="T572" s="1" t="s">
        <v>173</v>
      </c>
      <c r="U572" s="1" t="s">
        <v>174</v>
      </c>
      <c r="AA572" s="1">
        <v>1</v>
      </c>
      <c r="AB572" s="1">
        <v>1</v>
      </c>
      <c r="AC572" s="1">
        <v>0</v>
      </c>
      <c r="AD572" s="1">
        <v>0</v>
      </c>
      <c r="AE572" s="1">
        <v>1</v>
      </c>
      <c r="AF572" s="1">
        <v>0</v>
      </c>
      <c r="AG572" s="1">
        <v>1</v>
      </c>
      <c r="AH572" s="1">
        <v>1</v>
      </c>
      <c r="AI572" s="1">
        <f t="shared" si="30"/>
        <v>1</v>
      </c>
      <c r="AJ572" s="1">
        <v>0</v>
      </c>
      <c r="AK572" s="1">
        <f t="shared" si="31"/>
        <v>1</v>
      </c>
      <c r="AL572" s="1">
        <v>1</v>
      </c>
    </row>
    <row r="573" spans="1:38" x14ac:dyDescent="0.3">
      <c r="A573" s="1">
        <v>2015</v>
      </c>
      <c r="B573" s="1">
        <v>572</v>
      </c>
      <c r="C573" s="1">
        <v>1</v>
      </c>
      <c r="D573" s="1" t="s">
        <v>61</v>
      </c>
      <c r="E573" s="1" t="s">
        <v>560</v>
      </c>
      <c r="F573" s="1" t="s">
        <v>780</v>
      </c>
      <c r="G573" s="1" t="s">
        <v>219</v>
      </c>
      <c r="H573" s="1" t="s">
        <v>220</v>
      </c>
      <c r="I573" s="1" t="s">
        <v>34</v>
      </c>
      <c r="J573" s="1" t="s">
        <v>45</v>
      </c>
      <c r="K573" s="1">
        <v>14</v>
      </c>
      <c r="L573" s="1">
        <v>18</v>
      </c>
      <c r="M573" s="1" t="s">
        <v>193</v>
      </c>
      <c r="N573" s="1" t="s">
        <v>44</v>
      </c>
      <c r="O573" s="1" t="s">
        <v>220</v>
      </c>
      <c r="P573" s="1" t="s">
        <v>219</v>
      </c>
      <c r="Q573" s="1" t="s">
        <v>258</v>
      </c>
      <c r="R573" s="1">
        <v>184</v>
      </c>
      <c r="S573" s="1">
        <f t="shared" si="34"/>
        <v>0</v>
      </c>
      <c r="T573" s="1" t="s">
        <v>56</v>
      </c>
      <c r="U573" s="1" t="s">
        <v>174</v>
      </c>
      <c r="AA573" s="1">
        <v>1</v>
      </c>
      <c r="AB573" s="1">
        <v>1</v>
      </c>
      <c r="AC573" s="1">
        <v>0</v>
      </c>
      <c r="AD573" s="1">
        <v>0</v>
      </c>
      <c r="AE573" s="1">
        <v>1</v>
      </c>
      <c r="AF573" s="1">
        <v>0</v>
      </c>
      <c r="AG573" s="1">
        <v>1</v>
      </c>
      <c r="AH573" s="1">
        <v>1</v>
      </c>
      <c r="AI573" s="1">
        <f t="shared" si="30"/>
        <v>1</v>
      </c>
      <c r="AJ573" s="1">
        <v>0</v>
      </c>
      <c r="AK573" s="1">
        <f t="shared" si="31"/>
        <v>1</v>
      </c>
      <c r="AL573" s="1">
        <v>1</v>
      </c>
    </row>
    <row r="574" spans="1:38" x14ac:dyDescent="0.3">
      <c r="A574" s="1">
        <v>2015</v>
      </c>
      <c r="B574" s="1">
        <v>573</v>
      </c>
      <c r="C574" s="1">
        <v>1</v>
      </c>
      <c r="D574" s="1" t="s">
        <v>61</v>
      </c>
      <c r="E574" s="1" t="s">
        <v>189</v>
      </c>
      <c r="F574" s="1" t="s">
        <v>762</v>
      </c>
      <c r="G574" s="1" t="s">
        <v>183</v>
      </c>
      <c r="H574" s="1" t="s">
        <v>184</v>
      </c>
      <c r="I574" s="1" t="s">
        <v>44</v>
      </c>
      <c r="J574" s="1" t="s">
        <v>45</v>
      </c>
      <c r="K574" s="1">
        <v>2</v>
      </c>
      <c r="L574" s="1">
        <v>6</v>
      </c>
      <c r="M574" s="1" t="s">
        <v>155</v>
      </c>
      <c r="N574" s="1" t="s">
        <v>34</v>
      </c>
      <c r="O574" s="1" t="s">
        <v>155</v>
      </c>
      <c r="P574" s="1" t="s">
        <v>154</v>
      </c>
      <c r="Q574" s="1" t="s">
        <v>156</v>
      </c>
      <c r="R574" s="1">
        <v>3</v>
      </c>
      <c r="S574" s="1">
        <f t="shared" si="34"/>
        <v>0</v>
      </c>
      <c r="T574" s="1" t="s">
        <v>173</v>
      </c>
      <c r="U574" s="1" t="s">
        <v>174</v>
      </c>
      <c r="AA574" s="1">
        <v>1</v>
      </c>
      <c r="AB574" s="1">
        <v>1</v>
      </c>
      <c r="AC574" s="1">
        <v>0</v>
      </c>
      <c r="AD574" s="1">
        <v>0</v>
      </c>
      <c r="AE574" s="1">
        <v>1</v>
      </c>
      <c r="AF574" s="1">
        <v>0</v>
      </c>
      <c r="AG574" s="1">
        <v>1</v>
      </c>
      <c r="AH574" s="1">
        <v>1</v>
      </c>
      <c r="AI574" s="1">
        <f t="shared" si="30"/>
        <v>1</v>
      </c>
      <c r="AJ574" s="1">
        <v>0</v>
      </c>
      <c r="AK574" s="1">
        <f t="shared" si="31"/>
        <v>1</v>
      </c>
      <c r="AL574" s="1">
        <v>1</v>
      </c>
    </row>
    <row r="575" spans="1:38" x14ac:dyDescent="0.3">
      <c r="A575" s="1">
        <v>2015</v>
      </c>
      <c r="B575" s="1">
        <v>574</v>
      </c>
      <c r="C575" s="1">
        <v>1</v>
      </c>
      <c r="D575" s="1" t="s">
        <v>61</v>
      </c>
      <c r="E575" s="1" t="s">
        <v>408</v>
      </c>
      <c r="F575" s="1" t="s">
        <v>781</v>
      </c>
      <c r="G575" s="1" t="s">
        <v>171</v>
      </c>
      <c r="H575" s="1" t="s">
        <v>172</v>
      </c>
      <c r="I575" s="1" t="s">
        <v>44</v>
      </c>
      <c r="J575" s="1" t="s">
        <v>45</v>
      </c>
      <c r="K575" s="1">
        <v>8</v>
      </c>
      <c r="L575" s="1">
        <v>12</v>
      </c>
      <c r="M575" s="1" t="s">
        <v>48</v>
      </c>
      <c r="N575" s="1" t="s">
        <v>34</v>
      </c>
      <c r="O575" s="1" t="s">
        <v>172</v>
      </c>
      <c r="P575" s="1" t="s">
        <v>171</v>
      </c>
      <c r="Q575" s="1" t="s">
        <v>199</v>
      </c>
      <c r="R575" s="1">
        <v>221</v>
      </c>
      <c r="S575" s="1">
        <f t="shared" si="34"/>
        <v>1</v>
      </c>
      <c r="T575" s="1" t="s">
        <v>56</v>
      </c>
      <c r="U575" s="1" t="s">
        <v>174</v>
      </c>
      <c r="AA575" s="1">
        <v>1</v>
      </c>
      <c r="AB575" s="1">
        <v>1</v>
      </c>
      <c r="AC575" s="1">
        <v>0</v>
      </c>
      <c r="AD575" s="1">
        <v>0</v>
      </c>
      <c r="AE575" s="1">
        <v>1</v>
      </c>
      <c r="AF575" s="1">
        <v>0</v>
      </c>
      <c r="AG575" s="1">
        <v>1</v>
      </c>
      <c r="AH575" s="1">
        <v>1</v>
      </c>
      <c r="AI575" s="1">
        <f t="shared" si="30"/>
        <v>1</v>
      </c>
      <c r="AJ575" s="1">
        <v>0</v>
      </c>
      <c r="AK575" s="1">
        <f t="shared" si="31"/>
        <v>1</v>
      </c>
      <c r="AL575" s="1">
        <v>1</v>
      </c>
    </row>
    <row r="576" spans="1:38" x14ac:dyDescent="0.3">
      <c r="A576" s="1">
        <v>2015</v>
      </c>
      <c r="B576" s="1">
        <v>575</v>
      </c>
      <c r="C576" s="1">
        <v>1</v>
      </c>
      <c r="D576" s="1" t="s">
        <v>61</v>
      </c>
      <c r="E576" s="1" t="s">
        <v>265</v>
      </c>
      <c r="F576" s="1" t="s">
        <v>782</v>
      </c>
      <c r="G576" s="1" t="s">
        <v>32</v>
      </c>
      <c r="H576" s="1" t="s">
        <v>33</v>
      </c>
      <c r="I576" s="1" t="s">
        <v>34</v>
      </c>
      <c r="J576" s="1" t="s">
        <v>45</v>
      </c>
      <c r="K576" s="1">
        <v>1</v>
      </c>
      <c r="L576" s="1">
        <v>5</v>
      </c>
      <c r="M576" s="1" t="s">
        <v>162</v>
      </c>
      <c r="N576" s="1" t="s">
        <v>34</v>
      </c>
      <c r="O576" s="1" t="s">
        <v>162</v>
      </c>
      <c r="P576" s="1" t="s">
        <v>161</v>
      </c>
      <c r="Q576" s="1" t="s">
        <v>163</v>
      </c>
      <c r="R576" s="1">
        <v>1582</v>
      </c>
      <c r="S576" s="1">
        <f t="shared" si="34"/>
        <v>1</v>
      </c>
      <c r="T576" s="1" t="s">
        <v>173</v>
      </c>
      <c r="U576" s="1" t="s">
        <v>174</v>
      </c>
      <c r="AA576" s="1">
        <v>1</v>
      </c>
      <c r="AB576" s="1">
        <v>1</v>
      </c>
      <c r="AC576" s="1">
        <v>0</v>
      </c>
      <c r="AD576" s="1">
        <v>0</v>
      </c>
      <c r="AE576" s="1">
        <v>1</v>
      </c>
      <c r="AF576" s="1">
        <v>0</v>
      </c>
      <c r="AG576" s="1">
        <v>1</v>
      </c>
      <c r="AH576" s="1">
        <v>1</v>
      </c>
      <c r="AI576" s="1">
        <f t="shared" si="30"/>
        <v>1</v>
      </c>
      <c r="AJ576" s="1">
        <v>0</v>
      </c>
      <c r="AK576" s="1">
        <f t="shared" si="31"/>
        <v>1</v>
      </c>
      <c r="AL576" s="1">
        <v>1</v>
      </c>
    </row>
    <row r="577" spans="1:38" x14ac:dyDescent="0.3">
      <c r="A577" s="1">
        <v>2015</v>
      </c>
      <c r="B577" s="1">
        <v>576</v>
      </c>
      <c r="C577" s="1">
        <v>1</v>
      </c>
      <c r="D577" s="1" t="s">
        <v>61</v>
      </c>
      <c r="E577" s="1" t="s">
        <v>594</v>
      </c>
      <c r="F577" s="1" t="s">
        <v>783</v>
      </c>
      <c r="G577" s="1" t="s">
        <v>127</v>
      </c>
      <c r="H577" s="1" t="s">
        <v>128</v>
      </c>
      <c r="I577" s="1" t="s">
        <v>44</v>
      </c>
      <c r="J577" s="1" t="s">
        <v>45</v>
      </c>
      <c r="K577" s="1">
        <v>16</v>
      </c>
      <c r="L577" s="1">
        <v>20</v>
      </c>
      <c r="M577" s="1" t="s">
        <v>43</v>
      </c>
      <c r="N577" s="1" t="s">
        <v>44</v>
      </c>
      <c r="O577" s="1" t="s">
        <v>43</v>
      </c>
      <c r="P577" s="1" t="s">
        <v>158</v>
      </c>
      <c r="Q577" s="1" t="s">
        <v>159</v>
      </c>
      <c r="R577" s="1">
        <v>257</v>
      </c>
      <c r="S577" s="1">
        <f t="shared" si="34"/>
        <v>1</v>
      </c>
      <c r="T577" s="1" t="s">
        <v>173</v>
      </c>
      <c r="U577" s="1" t="s">
        <v>174</v>
      </c>
      <c r="AA577" s="1">
        <v>1</v>
      </c>
      <c r="AB577" s="1">
        <v>1</v>
      </c>
      <c r="AC577" s="1">
        <v>0</v>
      </c>
      <c r="AD577" s="1">
        <v>0</v>
      </c>
      <c r="AE577" s="1">
        <v>1</v>
      </c>
      <c r="AF577" s="1">
        <v>0</v>
      </c>
      <c r="AG577" s="1">
        <v>1</v>
      </c>
      <c r="AH577" s="1">
        <v>1</v>
      </c>
      <c r="AI577" s="1">
        <f t="shared" si="30"/>
        <v>1</v>
      </c>
      <c r="AJ577" s="1">
        <v>0</v>
      </c>
      <c r="AK577" s="1">
        <f t="shared" si="31"/>
        <v>1</v>
      </c>
      <c r="AL577" s="1">
        <v>1</v>
      </c>
    </row>
    <row r="578" spans="1:38" x14ac:dyDescent="0.3">
      <c r="A578" s="1">
        <v>2015</v>
      </c>
      <c r="B578" s="1">
        <v>577</v>
      </c>
      <c r="C578" s="1">
        <v>1</v>
      </c>
      <c r="D578" s="1" t="s">
        <v>61</v>
      </c>
      <c r="E578" s="1" t="s">
        <v>507</v>
      </c>
      <c r="F578" s="1" t="s">
        <v>784</v>
      </c>
      <c r="G578" s="1" t="s">
        <v>42</v>
      </c>
      <c r="H578" s="1" t="s">
        <v>43</v>
      </c>
      <c r="I578" s="1" t="s">
        <v>44</v>
      </c>
      <c r="J578" s="1" t="s">
        <v>45</v>
      </c>
      <c r="K578" s="1">
        <v>12</v>
      </c>
      <c r="L578" s="1">
        <v>16</v>
      </c>
      <c r="M578" s="1" t="s">
        <v>144</v>
      </c>
      <c r="N578" s="1" t="s">
        <v>34</v>
      </c>
      <c r="O578" s="1" t="s">
        <v>43</v>
      </c>
      <c r="P578" s="1" t="s">
        <v>158</v>
      </c>
      <c r="Q578" s="1" t="s">
        <v>159</v>
      </c>
      <c r="R578" s="1">
        <v>257</v>
      </c>
      <c r="S578" s="1">
        <f t="shared" si="34"/>
        <v>1</v>
      </c>
      <c r="T578" s="1" t="s">
        <v>56</v>
      </c>
      <c r="U578" s="1" t="s">
        <v>174</v>
      </c>
      <c r="AA578" s="1">
        <v>1</v>
      </c>
      <c r="AB578" s="1">
        <v>1</v>
      </c>
      <c r="AC578" s="1">
        <v>0</v>
      </c>
      <c r="AD578" s="1">
        <v>0</v>
      </c>
      <c r="AE578" s="1">
        <v>1</v>
      </c>
      <c r="AF578" s="1">
        <v>0</v>
      </c>
      <c r="AG578" s="1">
        <v>1</v>
      </c>
      <c r="AH578" s="1">
        <v>1</v>
      </c>
      <c r="AI578" s="1">
        <f t="shared" ref="AI578:AI641" si="35">SUM(AH578,AF578)</f>
        <v>1</v>
      </c>
      <c r="AJ578" s="1">
        <v>0</v>
      </c>
      <c r="AK578" s="1">
        <f t="shared" ref="AK578:AK641" si="36">SUM(AI578:AJ578)</f>
        <v>1</v>
      </c>
      <c r="AL578" s="1">
        <v>1</v>
      </c>
    </row>
    <row r="579" spans="1:38" x14ac:dyDescent="0.3">
      <c r="A579" s="1">
        <v>2015</v>
      </c>
      <c r="B579" s="1">
        <v>578</v>
      </c>
      <c r="C579" s="1">
        <v>2</v>
      </c>
      <c r="D579" s="1" t="s">
        <v>61</v>
      </c>
      <c r="E579" s="1" t="s">
        <v>507</v>
      </c>
      <c r="F579" s="1" t="s">
        <v>784</v>
      </c>
      <c r="G579" s="1" t="s">
        <v>42</v>
      </c>
      <c r="H579" s="1" t="s">
        <v>43</v>
      </c>
      <c r="I579" s="1" t="s">
        <v>44</v>
      </c>
      <c r="J579" s="1" t="s">
        <v>45</v>
      </c>
      <c r="K579" s="1">
        <v>17</v>
      </c>
      <c r="L579" s="1">
        <v>21</v>
      </c>
      <c r="M579" s="1" t="s">
        <v>132</v>
      </c>
      <c r="N579" s="1" t="s">
        <v>44</v>
      </c>
      <c r="O579" s="1" t="s">
        <v>43</v>
      </c>
      <c r="P579" s="1" t="s">
        <v>158</v>
      </c>
      <c r="Q579" s="1" t="s">
        <v>159</v>
      </c>
      <c r="R579" s="1">
        <v>257</v>
      </c>
      <c r="S579" s="1">
        <f t="shared" si="34"/>
        <v>1</v>
      </c>
      <c r="T579" s="1" t="s">
        <v>56</v>
      </c>
      <c r="U579" s="1" t="s">
        <v>174</v>
      </c>
      <c r="AA579" s="1">
        <v>1</v>
      </c>
      <c r="AB579" s="1">
        <v>1</v>
      </c>
      <c r="AC579" s="1">
        <v>0</v>
      </c>
      <c r="AD579" s="1">
        <v>0</v>
      </c>
      <c r="AE579" s="1">
        <v>1</v>
      </c>
      <c r="AF579" s="1">
        <v>0</v>
      </c>
      <c r="AG579" s="1">
        <v>1</v>
      </c>
      <c r="AH579" s="1">
        <v>1</v>
      </c>
      <c r="AI579" s="1">
        <f t="shared" si="35"/>
        <v>1</v>
      </c>
      <c r="AJ579" s="1">
        <v>0</v>
      </c>
      <c r="AK579" s="1">
        <f t="shared" si="36"/>
        <v>1</v>
      </c>
      <c r="AL579" s="1">
        <v>1</v>
      </c>
    </row>
    <row r="580" spans="1:38" x14ac:dyDescent="0.3">
      <c r="A580" s="1">
        <v>2015</v>
      </c>
      <c r="B580" s="1">
        <v>579</v>
      </c>
      <c r="C580" s="1">
        <v>1</v>
      </c>
      <c r="D580" s="1" t="s">
        <v>61</v>
      </c>
      <c r="E580" s="1" t="s">
        <v>430</v>
      </c>
      <c r="F580" s="1" t="s">
        <v>785</v>
      </c>
      <c r="G580" s="1" t="s">
        <v>131</v>
      </c>
      <c r="H580" s="1" t="s">
        <v>132</v>
      </c>
      <c r="I580" s="1" t="s">
        <v>44</v>
      </c>
      <c r="J580" s="1" t="s">
        <v>45</v>
      </c>
      <c r="K580" s="1">
        <v>9</v>
      </c>
      <c r="L580" s="1">
        <v>13</v>
      </c>
      <c r="M580" s="1" t="s">
        <v>172</v>
      </c>
      <c r="N580" s="1" t="s">
        <v>44</v>
      </c>
      <c r="O580" s="1" t="s">
        <v>172</v>
      </c>
      <c r="P580" s="1" t="s">
        <v>171</v>
      </c>
      <c r="Q580" s="1" t="s">
        <v>199</v>
      </c>
      <c r="R580" s="1">
        <v>221</v>
      </c>
      <c r="S580" s="1">
        <f t="shared" si="34"/>
        <v>1</v>
      </c>
      <c r="T580" s="1" t="s">
        <v>173</v>
      </c>
      <c r="U580" s="1" t="s">
        <v>174</v>
      </c>
      <c r="AA580" s="1">
        <v>1</v>
      </c>
      <c r="AB580" s="1">
        <v>1</v>
      </c>
      <c r="AC580" s="1">
        <v>0</v>
      </c>
      <c r="AD580" s="1">
        <v>0</v>
      </c>
      <c r="AE580" s="1">
        <v>1</v>
      </c>
      <c r="AF580" s="1">
        <v>0</v>
      </c>
      <c r="AG580" s="1">
        <v>1</v>
      </c>
      <c r="AH580" s="1">
        <v>1</v>
      </c>
      <c r="AI580" s="1">
        <f t="shared" si="35"/>
        <v>1</v>
      </c>
      <c r="AJ580" s="1">
        <v>0</v>
      </c>
      <c r="AK580" s="1">
        <f t="shared" si="36"/>
        <v>1</v>
      </c>
      <c r="AL580" s="1">
        <v>1</v>
      </c>
    </row>
    <row r="581" spans="1:38" x14ac:dyDescent="0.3">
      <c r="A581" s="1">
        <v>2015</v>
      </c>
      <c r="B581" s="1">
        <v>580</v>
      </c>
      <c r="C581" s="1">
        <v>1</v>
      </c>
      <c r="D581" s="1" t="s">
        <v>61</v>
      </c>
      <c r="E581" s="1" t="s">
        <v>595</v>
      </c>
      <c r="F581" s="1" t="s">
        <v>502</v>
      </c>
      <c r="G581" s="1" t="s">
        <v>98</v>
      </c>
      <c r="H581" s="1" t="s">
        <v>216</v>
      </c>
      <c r="I581" s="1" t="s">
        <v>44</v>
      </c>
      <c r="J581" s="1" t="s">
        <v>45</v>
      </c>
      <c r="K581" s="1">
        <v>16</v>
      </c>
      <c r="L581" s="1">
        <v>20</v>
      </c>
      <c r="M581" s="1" t="s">
        <v>167</v>
      </c>
      <c r="N581" s="1" t="s">
        <v>44</v>
      </c>
      <c r="O581" s="1" t="s">
        <v>167</v>
      </c>
      <c r="P581" s="1" t="s">
        <v>168</v>
      </c>
      <c r="Q581" s="1" t="s">
        <v>169</v>
      </c>
      <c r="R581" s="1">
        <v>257</v>
      </c>
      <c r="S581" s="1">
        <f t="shared" si="34"/>
        <v>1</v>
      </c>
      <c r="T581" s="1" t="s">
        <v>173</v>
      </c>
      <c r="U581" s="1" t="s">
        <v>174</v>
      </c>
      <c r="AA581" s="1">
        <v>1</v>
      </c>
      <c r="AB581" s="1">
        <v>1</v>
      </c>
      <c r="AC581" s="1">
        <v>0</v>
      </c>
      <c r="AD581" s="1">
        <v>0</v>
      </c>
      <c r="AE581" s="1">
        <v>1</v>
      </c>
      <c r="AF581" s="1">
        <v>0</v>
      </c>
      <c r="AG581" s="1">
        <v>1</v>
      </c>
      <c r="AH581" s="1">
        <v>1</v>
      </c>
      <c r="AI581" s="1">
        <f t="shared" si="35"/>
        <v>1</v>
      </c>
      <c r="AJ581" s="1">
        <v>0</v>
      </c>
      <c r="AK581" s="1">
        <f t="shared" si="36"/>
        <v>1</v>
      </c>
      <c r="AL581" s="1">
        <v>1</v>
      </c>
    </row>
    <row r="582" spans="1:38" x14ac:dyDescent="0.3">
      <c r="A582" s="1">
        <v>2015</v>
      </c>
      <c r="B582" s="1">
        <v>581</v>
      </c>
      <c r="C582" s="1">
        <v>1</v>
      </c>
      <c r="D582" s="1" t="s">
        <v>61</v>
      </c>
      <c r="E582" s="1" t="s">
        <v>431</v>
      </c>
      <c r="F582" s="1" t="s">
        <v>786</v>
      </c>
      <c r="G582" s="1" t="s">
        <v>166</v>
      </c>
      <c r="H582" s="1" t="s">
        <v>167</v>
      </c>
      <c r="I582" s="1" t="s">
        <v>44</v>
      </c>
      <c r="J582" s="1" t="s">
        <v>45</v>
      </c>
      <c r="K582" s="1">
        <v>9</v>
      </c>
      <c r="L582" s="1">
        <v>13</v>
      </c>
      <c r="M582" s="1" t="s">
        <v>103</v>
      </c>
      <c r="N582" s="1" t="s">
        <v>34</v>
      </c>
      <c r="O582" s="1" t="s">
        <v>167</v>
      </c>
      <c r="P582" s="1" t="s">
        <v>168</v>
      </c>
      <c r="Q582" s="1" t="s">
        <v>169</v>
      </c>
      <c r="R582" s="1">
        <v>257</v>
      </c>
      <c r="S582" s="1">
        <f t="shared" si="34"/>
        <v>1</v>
      </c>
      <c r="T582" s="1" t="s">
        <v>56</v>
      </c>
      <c r="U582" s="1" t="s">
        <v>174</v>
      </c>
      <c r="AA582" s="1">
        <v>1</v>
      </c>
      <c r="AB582" s="1">
        <v>1</v>
      </c>
      <c r="AC582" s="1">
        <v>0</v>
      </c>
      <c r="AD582" s="1">
        <v>0</v>
      </c>
      <c r="AE582" s="1">
        <v>1</v>
      </c>
      <c r="AF582" s="1">
        <v>0</v>
      </c>
      <c r="AG582" s="1">
        <v>1</v>
      </c>
      <c r="AH582" s="1">
        <v>1</v>
      </c>
      <c r="AI582" s="1">
        <f t="shared" si="35"/>
        <v>1</v>
      </c>
      <c r="AJ582" s="1">
        <v>0</v>
      </c>
      <c r="AK582" s="1">
        <f t="shared" si="36"/>
        <v>1</v>
      </c>
      <c r="AL582" s="1">
        <v>1</v>
      </c>
    </row>
    <row r="583" spans="1:38" x14ac:dyDescent="0.3">
      <c r="A583" s="1">
        <v>2015</v>
      </c>
      <c r="B583" s="1">
        <v>582</v>
      </c>
      <c r="C583" s="1">
        <v>1</v>
      </c>
      <c r="D583" s="1" t="s">
        <v>61</v>
      </c>
      <c r="E583" s="1" t="s">
        <v>235</v>
      </c>
      <c r="F583" s="1" t="s">
        <v>689</v>
      </c>
      <c r="G583" s="1" t="s">
        <v>71</v>
      </c>
      <c r="H583" s="1" t="s">
        <v>72</v>
      </c>
      <c r="I583" s="1" t="s">
        <v>34</v>
      </c>
      <c r="J583" s="1" t="s">
        <v>91</v>
      </c>
      <c r="K583" s="1">
        <v>4</v>
      </c>
      <c r="L583" s="1">
        <v>4</v>
      </c>
      <c r="M583" s="1" t="s">
        <v>172</v>
      </c>
      <c r="N583" s="1" t="s">
        <v>44</v>
      </c>
      <c r="O583" s="1" t="s">
        <v>172</v>
      </c>
      <c r="P583" s="1" t="s">
        <v>171</v>
      </c>
      <c r="Q583" s="1" t="s">
        <v>199</v>
      </c>
      <c r="R583" s="1">
        <v>221</v>
      </c>
      <c r="S583" s="1">
        <f t="shared" ref="S583:S614" si="37">IF(R583&lt;196.3,0,1)</f>
        <v>1</v>
      </c>
      <c r="T583" s="1" t="s">
        <v>173</v>
      </c>
      <c r="U583" s="1" t="s">
        <v>174</v>
      </c>
      <c r="V583" s="1" t="s">
        <v>236</v>
      </c>
      <c r="AA583" s="1">
        <v>1</v>
      </c>
      <c r="AB583" s="1">
        <v>1</v>
      </c>
      <c r="AC583" s="1">
        <v>0</v>
      </c>
      <c r="AD583" s="1">
        <v>1</v>
      </c>
      <c r="AE583" s="1">
        <v>0</v>
      </c>
      <c r="AF583" s="1">
        <v>0</v>
      </c>
      <c r="AG583" s="1">
        <v>1</v>
      </c>
      <c r="AH583" s="1">
        <v>0</v>
      </c>
      <c r="AI583" s="1">
        <f t="shared" si="35"/>
        <v>0</v>
      </c>
      <c r="AJ583" s="1">
        <v>1</v>
      </c>
      <c r="AK583" s="1">
        <f t="shared" si="36"/>
        <v>1</v>
      </c>
      <c r="AL583" s="1">
        <v>1</v>
      </c>
    </row>
    <row r="584" spans="1:38" x14ac:dyDescent="0.3">
      <c r="A584" s="1">
        <v>2015</v>
      </c>
      <c r="B584" s="1">
        <v>583</v>
      </c>
      <c r="C584" s="1">
        <v>1</v>
      </c>
      <c r="D584" s="1" t="s">
        <v>61</v>
      </c>
      <c r="E584" s="1" t="s">
        <v>379</v>
      </c>
      <c r="F584" s="1" t="s">
        <v>787</v>
      </c>
      <c r="G584" s="1" t="s">
        <v>98</v>
      </c>
      <c r="H584" s="1" t="s">
        <v>99</v>
      </c>
      <c r="I584" s="1" t="s">
        <v>44</v>
      </c>
      <c r="J584" s="1" t="s">
        <v>45</v>
      </c>
      <c r="K584" s="1">
        <v>7</v>
      </c>
      <c r="L584" s="1">
        <v>11</v>
      </c>
      <c r="M584" s="1" t="s">
        <v>82</v>
      </c>
      <c r="N584" s="1" t="s">
        <v>44</v>
      </c>
      <c r="O584" s="1" t="s">
        <v>82</v>
      </c>
      <c r="P584" s="1" t="s">
        <v>84</v>
      </c>
      <c r="Q584" s="1" t="s">
        <v>85</v>
      </c>
      <c r="R584" s="1">
        <v>78</v>
      </c>
      <c r="S584" s="1">
        <f t="shared" si="37"/>
        <v>0</v>
      </c>
      <c r="T584" s="1" t="s">
        <v>173</v>
      </c>
      <c r="U584" s="1" t="s">
        <v>174</v>
      </c>
      <c r="AA584" s="1">
        <v>1</v>
      </c>
      <c r="AB584" s="1">
        <v>1</v>
      </c>
      <c r="AC584" s="1">
        <v>0</v>
      </c>
      <c r="AD584" s="1">
        <v>0</v>
      </c>
      <c r="AE584" s="1">
        <v>1</v>
      </c>
      <c r="AF584" s="1">
        <v>0</v>
      </c>
      <c r="AG584" s="1">
        <v>1</v>
      </c>
      <c r="AH584" s="1">
        <v>1</v>
      </c>
      <c r="AI584" s="1">
        <f t="shared" si="35"/>
        <v>1</v>
      </c>
      <c r="AJ584" s="1">
        <v>0</v>
      </c>
      <c r="AK584" s="1">
        <f t="shared" si="36"/>
        <v>1</v>
      </c>
      <c r="AL584" s="1">
        <v>1</v>
      </c>
    </row>
    <row r="585" spans="1:38" x14ac:dyDescent="0.3">
      <c r="A585" s="1">
        <v>2015</v>
      </c>
      <c r="B585" s="1">
        <v>584</v>
      </c>
      <c r="C585" s="1">
        <v>1</v>
      </c>
      <c r="D585" s="1" t="s">
        <v>61</v>
      </c>
      <c r="E585" s="1" t="s">
        <v>323</v>
      </c>
      <c r="F585" s="1" t="s">
        <v>788</v>
      </c>
      <c r="G585" s="1" t="s">
        <v>248</v>
      </c>
      <c r="H585" s="1" t="s">
        <v>212</v>
      </c>
      <c r="I585" s="1" t="s">
        <v>44</v>
      </c>
      <c r="J585" s="1" t="s">
        <v>45</v>
      </c>
      <c r="K585" s="1">
        <v>4</v>
      </c>
      <c r="L585" s="1">
        <v>8</v>
      </c>
      <c r="M585" s="1" t="s">
        <v>90</v>
      </c>
      <c r="N585" s="1" t="s">
        <v>44</v>
      </c>
      <c r="O585" s="1" t="s">
        <v>212</v>
      </c>
      <c r="P585" s="1" t="s">
        <v>213</v>
      </c>
      <c r="Q585" s="1" t="s">
        <v>214</v>
      </c>
      <c r="R585" s="1">
        <v>4</v>
      </c>
      <c r="S585" s="1">
        <f t="shared" si="37"/>
        <v>0</v>
      </c>
      <c r="T585" s="1" t="s">
        <v>56</v>
      </c>
      <c r="U585" s="1" t="s">
        <v>174</v>
      </c>
      <c r="AA585" s="1">
        <v>1</v>
      </c>
      <c r="AB585" s="1">
        <v>1</v>
      </c>
      <c r="AC585" s="1">
        <v>0</v>
      </c>
      <c r="AD585" s="1">
        <v>0</v>
      </c>
      <c r="AE585" s="1">
        <v>1</v>
      </c>
      <c r="AF585" s="1">
        <v>0</v>
      </c>
      <c r="AG585" s="1">
        <v>1</v>
      </c>
      <c r="AH585" s="1">
        <v>1</v>
      </c>
      <c r="AI585" s="1">
        <f t="shared" si="35"/>
        <v>1</v>
      </c>
      <c r="AJ585" s="1">
        <v>0</v>
      </c>
      <c r="AK585" s="1">
        <f t="shared" si="36"/>
        <v>1</v>
      </c>
      <c r="AL585" s="1">
        <v>1</v>
      </c>
    </row>
    <row r="586" spans="1:38" x14ac:dyDescent="0.3">
      <c r="A586" s="1">
        <v>2015</v>
      </c>
      <c r="B586" s="1">
        <v>585</v>
      </c>
      <c r="C586" s="1">
        <v>1</v>
      </c>
      <c r="D586" s="1" t="s">
        <v>61</v>
      </c>
      <c r="E586" s="1" t="s">
        <v>597</v>
      </c>
      <c r="F586" s="1" t="s">
        <v>789</v>
      </c>
      <c r="G586" s="1" t="s">
        <v>77</v>
      </c>
      <c r="H586" s="1" t="s">
        <v>78</v>
      </c>
      <c r="I586" s="1" t="s">
        <v>44</v>
      </c>
      <c r="J586" s="1" t="s">
        <v>45</v>
      </c>
      <c r="K586" s="1">
        <v>16</v>
      </c>
      <c r="L586" s="1">
        <v>20</v>
      </c>
      <c r="M586" s="1" t="s">
        <v>251</v>
      </c>
      <c r="N586" s="1" t="s">
        <v>34</v>
      </c>
      <c r="O586" s="1" t="s">
        <v>78</v>
      </c>
      <c r="P586" s="1" t="s">
        <v>77</v>
      </c>
      <c r="Q586" s="1" t="s">
        <v>79</v>
      </c>
      <c r="R586" s="1">
        <v>1</v>
      </c>
      <c r="S586" s="1">
        <f t="shared" si="37"/>
        <v>0</v>
      </c>
      <c r="T586" s="1" t="s">
        <v>56</v>
      </c>
      <c r="U586" s="1" t="s">
        <v>174</v>
      </c>
      <c r="AA586" s="1">
        <v>1</v>
      </c>
      <c r="AB586" s="1">
        <v>1</v>
      </c>
      <c r="AC586" s="1">
        <v>0</v>
      </c>
      <c r="AD586" s="1">
        <v>0</v>
      </c>
      <c r="AE586" s="1">
        <v>1</v>
      </c>
      <c r="AF586" s="1">
        <v>0</v>
      </c>
      <c r="AG586" s="1">
        <v>1</v>
      </c>
      <c r="AH586" s="1">
        <v>1</v>
      </c>
      <c r="AI586" s="1">
        <f t="shared" si="35"/>
        <v>1</v>
      </c>
      <c r="AJ586" s="1">
        <v>0</v>
      </c>
      <c r="AK586" s="1">
        <f t="shared" si="36"/>
        <v>1</v>
      </c>
      <c r="AL586" s="1">
        <v>1</v>
      </c>
    </row>
    <row r="587" spans="1:38" x14ac:dyDescent="0.3">
      <c r="A587" s="1">
        <v>2015</v>
      </c>
      <c r="B587" s="1">
        <v>586</v>
      </c>
      <c r="C587" s="1">
        <v>1</v>
      </c>
      <c r="D587" s="1" t="s">
        <v>61</v>
      </c>
      <c r="E587" s="1" t="s">
        <v>225</v>
      </c>
      <c r="F587" s="1" t="s">
        <v>790</v>
      </c>
      <c r="G587" s="1" t="s">
        <v>250</v>
      </c>
      <c r="H587" s="1" t="s">
        <v>251</v>
      </c>
      <c r="I587" s="1" t="s">
        <v>34</v>
      </c>
      <c r="J587" s="1" t="s">
        <v>45</v>
      </c>
      <c r="K587" s="1">
        <v>5</v>
      </c>
      <c r="L587" s="1">
        <v>9</v>
      </c>
      <c r="M587" s="1" t="s">
        <v>109</v>
      </c>
      <c r="N587" s="1" t="s">
        <v>44</v>
      </c>
      <c r="O587" s="1" t="s">
        <v>109</v>
      </c>
      <c r="P587" s="1" t="s">
        <v>108</v>
      </c>
      <c r="Q587" s="1" t="s">
        <v>149</v>
      </c>
      <c r="R587" s="1">
        <v>11</v>
      </c>
      <c r="S587" s="1">
        <f t="shared" si="37"/>
        <v>0</v>
      </c>
      <c r="T587" s="1" t="s">
        <v>173</v>
      </c>
      <c r="U587" s="1" t="s">
        <v>174</v>
      </c>
      <c r="AA587" s="1">
        <v>1</v>
      </c>
      <c r="AB587" s="1">
        <v>1</v>
      </c>
      <c r="AC587" s="1">
        <v>0</v>
      </c>
      <c r="AD587" s="1">
        <v>0</v>
      </c>
      <c r="AE587" s="1">
        <v>1</v>
      </c>
      <c r="AF587" s="1">
        <v>0</v>
      </c>
      <c r="AG587" s="1">
        <v>1</v>
      </c>
      <c r="AH587" s="1">
        <v>1</v>
      </c>
      <c r="AI587" s="1">
        <f t="shared" si="35"/>
        <v>1</v>
      </c>
      <c r="AJ587" s="1">
        <v>0</v>
      </c>
      <c r="AK587" s="1">
        <f t="shared" si="36"/>
        <v>1</v>
      </c>
      <c r="AL587" s="1">
        <v>1</v>
      </c>
    </row>
    <row r="588" spans="1:38" x14ac:dyDescent="0.3">
      <c r="A588" s="1">
        <v>2015</v>
      </c>
      <c r="B588" s="1">
        <v>587</v>
      </c>
      <c r="C588" s="1">
        <v>1</v>
      </c>
      <c r="D588" s="1" t="s">
        <v>61</v>
      </c>
      <c r="E588" s="1" t="s">
        <v>237</v>
      </c>
      <c r="F588" s="1" t="s">
        <v>791</v>
      </c>
      <c r="G588" s="1" t="s">
        <v>53</v>
      </c>
      <c r="H588" s="1" t="s">
        <v>54</v>
      </c>
      <c r="I588" s="1" t="s">
        <v>34</v>
      </c>
      <c r="J588" s="1" t="s">
        <v>91</v>
      </c>
      <c r="K588" s="1">
        <v>4</v>
      </c>
      <c r="L588" s="1">
        <v>4</v>
      </c>
      <c r="M588" s="1" t="s">
        <v>48</v>
      </c>
      <c r="N588" s="1" t="s">
        <v>34</v>
      </c>
      <c r="O588" s="1" t="s">
        <v>54</v>
      </c>
      <c r="P588" s="1" t="s">
        <v>53</v>
      </c>
      <c r="Q588" s="1" t="s">
        <v>55</v>
      </c>
      <c r="R588" s="1">
        <v>216</v>
      </c>
      <c r="S588" s="1">
        <f t="shared" si="37"/>
        <v>1</v>
      </c>
      <c r="T588" s="1" t="s">
        <v>56</v>
      </c>
      <c r="U588" s="1" t="s">
        <v>174</v>
      </c>
      <c r="AA588" s="1">
        <v>1</v>
      </c>
      <c r="AB588" s="1">
        <v>1</v>
      </c>
      <c r="AC588" s="1">
        <v>0</v>
      </c>
      <c r="AD588" s="1">
        <v>1</v>
      </c>
      <c r="AE588" s="1">
        <v>0</v>
      </c>
      <c r="AF588" s="1">
        <v>0</v>
      </c>
      <c r="AG588" s="1">
        <v>1</v>
      </c>
      <c r="AH588" s="1">
        <v>0</v>
      </c>
      <c r="AI588" s="1">
        <f t="shared" si="35"/>
        <v>0</v>
      </c>
      <c r="AJ588" s="1">
        <v>1</v>
      </c>
      <c r="AK588" s="1">
        <f t="shared" si="36"/>
        <v>1</v>
      </c>
      <c r="AL588" s="1">
        <v>1</v>
      </c>
    </row>
    <row r="589" spans="1:38" x14ac:dyDescent="0.3">
      <c r="A589" s="1">
        <v>2015</v>
      </c>
      <c r="B589" s="1">
        <v>588</v>
      </c>
      <c r="C589" s="1">
        <v>1</v>
      </c>
      <c r="D589" s="1" t="s">
        <v>61</v>
      </c>
      <c r="E589" s="1" t="s">
        <v>360</v>
      </c>
      <c r="F589" s="1" t="s">
        <v>708</v>
      </c>
      <c r="G589" s="1" t="s">
        <v>98</v>
      </c>
      <c r="H589" s="1" t="s">
        <v>216</v>
      </c>
      <c r="I589" s="1" t="s">
        <v>44</v>
      </c>
      <c r="J589" s="1" t="s">
        <v>45</v>
      </c>
      <c r="K589" s="1">
        <v>9</v>
      </c>
      <c r="L589" s="1">
        <v>13</v>
      </c>
      <c r="M589" s="1" t="s">
        <v>109</v>
      </c>
      <c r="N589" s="1" t="s">
        <v>44</v>
      </c>
      <c r="O589" s="1" t="s">
        <v>109</v>
      </c>
      <c r="P589" s="1" t="s">
        <v>108</v>
      </c>
      <c r="Q589" s="1" t="s">
        <v>149</v>
      </c>
      <c r="R589" s="1">
        <v>11</v>
      </c>
      <c r="S589" s="1">
        <f t="shared" si="37"/>
        <v>0</v>
      </c>
      <c r="T589" s="1" t="s">
        <v>173</v>
      </c>
      <c r="U589" s="1" t="s">
        <v>174</v>
      </c>
      <c r="AA589" s="1">
        <v>1</v>
      </c>
      <c r="AB589" s="1">
        <v>1</v>
      </c>
      <c r="AC589" s="1">
        <v>0</v>
      </c>
      <c r="AD589" s="1">
        <v>0</v>
      </c>
      <c r="AE589" s="1">
        <v>1</v>
      </c>
      <c r="AF589" s="1">
        <v>0</v>
      </c>
      <c r="AG589" s="1">
        <v>1</v>
      </c>
      <c r="AH589" s="1">
        <v>1</v>
      </c>
      <c r="AI589" s="1">
        <f t="shared" si="35"/>
        <v>1</v>
      </c>
      <c r="AJ589" s="1">
        <v>0</v>
      </c>
      <c r="AK589" s="1">
        <f t="shared" si="36"/>
        <v>1</v>
      </c>
      <c r="AL589" s="1">
        <v>1</v>
      </c>
    </row>
    <row r="590" spans="1:38" x14ac:dyDescent="0.3">
      <c r="A590" s="1">
        <v>2015</v>
      </c>
      <c r="B590" s="1">
        <v>589</v>
      </c>
      <c r="C590" s="1">
        <v>1</v>
      </c>
      <c r="D590" s="1" t="s">
        <v>61</v>
      </c>
      <c r="E590" s="1" t="s">
        <v>576</v>
      </c>
      <c r="F590" s="1" t="s">
        <v>792</v>
      </c>
      <c r="G590" s="1" t="s">
        <v>115</v>
      </c>
      <c r="H590" s="1" t="s">
        <v>116</v>
      </c>
      <c r="I590" s="1" t="s">
        <v>34</v>
      </c>
      <c r="J590" s="1" t="s">
        <v>45</v>
      </c>
      <c r="K590" s="1">
        <v>15</v>
      </c>
      <c r="L590" s="1">
        <v>19</v>
      </c>
      <c r="M590" s="1" t="s">
        <v>78</v>
      </c>
      <c r="N590" s="1" t="s">
        <v>44</v>
      </c>
      <c r="O590" s="1" t="s">
        <v>78</v>
      </c>
      <c r="P590" s="1" t="s">
        <v>77</v>
      </c>
      <c r="Q590" s="1" t="s">
        <v>79</v>
      </c>
      <c r="R590" s="1">
        <v>1</v>
      </c>
      <c r="S590" s="1">
        <f t="shared" si="37"/>
        <v>0</v>
      </c>
      <c r="T590" s="1" t="s">
        <v>173</v>
      </c>
      <c r="U590" s="1" t="s">
        <v>174</v>
      </c>
      <c r="AA590" s="1">
        <v>1</v>
      </c>
      <c r="AB590" s="1">
        <v>1</v>
      </c>
      <c r="AC590" s="1">
        <v>0</v>
      </c>
      <c r="AD590" s="1">
        <v>0</v>
      </c>
      <c r="AE590" s="1">
        <v>1</v>
      </c>
      <c r="AF590" s="1">
        <v>0</v>
      </c>
      <c r="AG590" s="1">
        <v>1</v>
      </c>
      <c r="AH590" s="1">
        <v>1</v>
      </c>
      <c r="AI590" s="1">
        <f t="shared" si="35"/>
        <v>1</v>
      </c>
      <c r="AJ590" s="1">
        <v>0</v>
      </c>
      <c r="AK590" s="1">
        <f t="shared" si="36"/>
        <v>1</v>
      </c>
      <c r="AL590" s="1">
        <v>1</v>
      </c>
    </row>
    <row r="591" spans="1:38" x14ac:dyDescent="0.3">
      <c r="A591" s="1">
        <v>2015</v>
      </c>
      <c r="B591" s="1">
        <v>590</v>
      </c>
      <c r="C591" s="1">
        <v>1</v>
      </c>
      <c r="D591" s="1" t="s">
        <v>61</v>
      </c>
      <c r="E591" s="1" t="s">
        <v>599</v>
      </c>
      <c r="F591" s="1" t="s">
        <v>793</v>
      </c>
      <c r="G591" s="1" t="s">
        <v>89</v>
      </c>
      <c r="H591" s="1" t="s">
        <v>90</v>
      </c>
      <c r="I591" s="1" t="s">
        <v>44</v>
      </c>
      <c r="J591" s="1" t="s">
        <v>45</v>
      </c>
      <c r="K591" s="1">
        <v>16</v>
      </c>
      <c r="L591" s="1">
        <v>20</v>
      </c>
      <c r="M591" s="1" t="s">
        <v>68</v>
      </c>
      <c r="N591" s="1" t="s">
        <v>34</v>
      </c>
      <c r="O591" s="1" t="s">
        <v>68</v>
      </c>
      <c r="P591" s="1" t="s">
        <v>69</v>
      </c>
      <c r="Q591" s="1" t="s">
        <v>70</v>
      </c>
      <c r="R591" s="1">
        <v>326</v>
      </c>
      <c r="S591" s="1">
        <f t="shared" si="37"/>
        <v>1</v>
      </c>
      <c r="T591" s="1" t="s">
        <v>173</v>
      </c>
      <c r="U591" s="1" t="s">
        <v>174</v>
      </c>
      <c r="AA591" s="1">
        <v>1</v>
      </c>
      <c r="AB591" s="1">
        <v>1</v>
      </c>
      <c r="AC591" s="1">
        <v>0</v>
      </c>
      <c r="AD591" s="1">
        <v>0</v>
      </c>
      <c r="AE591" s="1">
        <v>1</v>
      </c>
      <c r="AF591" s="1">
        <v>0</v>
      </c>
      <c r="AG591" s="1">
        <v>1</v>
      </c>
      <c r="AH591" s="1">
        <v>1</v>
      </c>
      <c r="AI591" s="1">
        <f t="shared" si="35"/>
        <v>1</v>
      </c>
      <c r="AJ591" s="1">
        <v>0</v>
      </c>
      <c r="AK591" s="1">
        <f t="shared" si="36"/>
        <v>1</v>
      </c>
      <c r="AL591" s="1">
        <v>1</v>
      </c>
    </row>
    <row r="592" spans="1:38" x14ac:dyDescent="0.3">
      <c r="A592" s="1">
        <v>2015</v>
      </c>
      <c r="B592" s="1">
        <v>591</v>
      </c>
      <c r="C592" s="1">
        <v>1</v>
      </c>
      <c r="D592" s="1" t="s">
        <v>61</v>
      </c>
      <c r="E592" s="1" t="s">
        <v>325</v>
      </c>
      <c r="F592" s="1" t="s">
        <v>794</v>
      </c>
      <c r="G592" s="1" t="s">
        <v>204</v>
      </c>
      <c r="H592" s="1" t="s">
        <v>193</v>
      </c>
      <c r="I592" s="1" t="s">
        <v>44</v>
      </c>
      <c r="J592" s="1" t="s">
        <v>45</v>
      </c>
      <c r="K592" s="1">
        <v>4</v>
      </c>
      <c r="L592" s="1">
        <v>8</v>
      </c>
      <c r="M592" s="1" t="s">
        <v>155</v>
      </c>
      <c r="N592" s="1" t="s">
        <v>34</v>
      </c>
      <c r="O592" s="1" t="s">
        <v>193</v>
      </c>
      <c r="P592" s="1" t="s">
        <v>205</v>
      </c>
      <c r="Q592" s="1" t="s">
        <v>206</v>
      </c>
      <c r="R592" s="1">
        <v>60</v>
      </c>
      <c r="S592" s="1">
        <f t="shared" si="37"/>
        <v>0</v>
      </c>
      <c r="T592" s="1" t="s">
        <v>56</v>
      </c>
      <c r="U592" s="1" t="s">
        <v>174</v>
      </c>
      <c r="AA592" s="1">
        <v>1</v>
      </c>
      <c r="AB592" s="1">
        <v>1</v>
      </c>
      <c r="AC592" s="1">
        <v>0</v>
      </c>
      <c r="AD592" s="1">
        <v>0</v>
      </c>
      <c r="AE592" s="1">
        <v>1</v>
      </c>
      <c r="AF592" s="1">
        <v>0</v>
      </c>
      <c r="AG592" s="1">
        <v>1</v>
      </c>
      <c r="AH592" s="1">
        <v>1</v>
      </c>
      <c r="AI592" s="1">
        <f t="shared" si="35"/>
        <v>1</v>
      </c>
      <c r="AJ592" s="1">
        <v>0</v>
      </c>
      <c r="AK592" s="1">
        <f t="shared" si="36"/>
        <v>1</v>
      </c>
      <c r="AL592" s="1">
        <v>1</v>
      </c>
    </row>
    <row r="593" spans="1:38" x14ac:dyDescent="0.3">
      <c r="A593" s="1">
        <v>2015</v>
      </c>
      <c r="B593" s="1">
        <v>592</v>
      </c>
      <c r="C593" s="1">
        <v>1</v>
      </c>
      <c r="D593" s="1" t="s">
        <v>61</v>
      </c>
      <c r="E593" s="1" t="s">
        <v>266</v>
      </c>
      <c r="F593" s="1" t="s">
        <v>795</v>
      </c>
      <c r="G593" s="1" t="s">
        <v>98</v>
      </c>
      <c r="H593" s="1" t="s">
        <v>99</v>
      </c>
      <c r="I593" s="1" t="s">
        <v>44</v>
      </c>
      <c r="J593" s="1" t="s">
        <v>45</v>
      </c>
      <c r="K593" s="1">
        <v>11</v>
      </c>
      <c r="L593" s="1">
        <v>15</v>
      </c>
      <c r="M593" s="1" t="s">
        <v>95</v>
      </c>
      <c r="N593" s="1" t="s">
        <v>44</v>
      </c>
      <c r="O593" s="1" t="s">
        <v>95</v>
      </c>
      <c r="P593" s="1" t="s">
        <v>94</v>
      </c>
      <c r="Q593" s="1" t="s">
        <v>176</v>
      </c>
      <c r="R593" s="1">
        <v>15</v>
      </c>
      <c r="S593" s="1">
        <f t="shared" si="37"/>
        <v>0</v>
      </c>
      <c r="T593" s="1" t="s">
        <v>173</v>
      </c>
      <c r="U593" s="1" t="s">
        <v>174</v>
      </c>
      <c r="AA593" s="1">
        <v>1</v>
      </c>
      <c r="AB593" s="1">
        <v>1</v>
      </c>
      <c r="AC593" s="1">
        <v>0</v>
      </c>
      <c r="AD593" s="1">
        <v>0</v>
      </c>
      <c r="AE593" s="1">
        <v>1</v>
      </c>
      <c r="AF593" s="1">
        <v>0</v>
      </c>
      <c r="AG593" s="1">
        <v>1</v>
      </c>
      <c r="AH593" s="1">
        <v>1</v>
      </c>
      <c r="AI593" s="1">
        <f t="shared" si="35"/>
        <v>1</v>
      </c>
      <c r="AJ593" s="1">
        <v>0</v>
      </c>
      <c r="AK593" s="1">
        <f t="shared" si="36"/>
        <v>1</v>
      </c>
      <c r="AL593" s="1">
        <v>1</v>
      </c>
    </row>
    <row r="594" spans="1:38" x14ac:dyDescent="0.3">
      <c r="A594" s="1">
        <v>2015</v>
      </c>
      <c r="B594" s="1">
        <v>593</v>
      </c>
      <c r="C594" s="1">
        <v>1</v>
      </c>
      <c r="D594" s="1" t="s">
        <v>61</v>
      </c>
      <c r="E594" s="1" t="s">
        <v>296</v>
      </c>
      <c r="F594" s="1" t="s">
        <v>796</v>
      </c>
      <c r="G594" s="1" t="s">
        <v>166</v>
      </c>
      <c r="H594" s="1" t="s">
        <v>167</v>
      </c>
      <c r="I594" s="1" t="s">
        <v>44</v>
      </c>
      <c r="J594" s="1" t="s">
        <v>45</v>
      </c>
      <c r="K594" s="1">
        <v>3</v>
      </c>
      <c r="L594" s="1">
        <v>7</v>
      </c>
      <c r="M594" s="1" t="s">
        <v>138</v>
      </c>
      <c r="N594" s="1" t="s">
        <v>44</v>
      </c>
      <c r="O594" s="1" t="s">
        <v>167</v>
      </c>
      <c r="P594" s="1" t="s">
        <v>168</v>
      </c>
      <c r="Q594" s="1" t="s">
        <v>169</v>
      </c>
      <c r="R594" s="1">
        <v>257</v>
      </c>
      <c r="S594" s="1">
        <f t="shared" si="37"/>
        <v>1</v>
      </c>
      <c r="T594" s="1" t="s">
        <v>56</v>
      </c>
      <c r="U594" s="1" t="s">
        <v>174</v>
      </c>
      <c r="AA594" s="1">
        <v>1</v>
      </c>
      <c r="AB594" s="1">
        <v>1</v>
      </c>
      <c r="AC594" s="1">
        <v>0</v>
      </c>
      <c r="AD594" s="1">
        <v>0</v>
      </c>
      <c r="AE594" s="1">
        <v>1</v>
      </c>
      <c r="AF594" s="1">
        <v>0</v>
      </c>
      <c r="AG594" s="1">
        <v>1</v>
      </c>
      <c r="AH594" s="1">
        <v>1</v>
      </c>
      <c r="AI594" s="1">
        <f t="shared" si="35"/>
        <v>1</v>
      </c>
      <c r="AJ594" s="1">
        <v>0</v>
      </c>
      <c r="AK594" s="1">
        <f t="shared" si="36"/>
        <v>1</v>
      </c>
      <c r="AL594" s="1">
        <v>1</v>
      </c>
    </row>
    <row r="595" spans="1:38" x14ac:dyDescent="0.3">
      <c r="A595" s="1">
        <v>2015</v>
      </c>
      <c r="B595" s="1">
        <v>594</v>
      </c>
      <c r="C595" s="1">
        <v>1</v>
      </c>
      <c r="D595" s="1" t="s">
        <v>61</v>
      </c>
      <c r="E595" s="1" t="s">
        <v>1008</v>
      </c>
      <c r="F595" s="1" t="s">
        <v>689</v>
      </c>
      <c r="G595" s="1" t="s">
        <v>166</v>
      </c>
      <c r="H595" s="1" t="s">
        <v>167</v>
      </c>
      <c r="I595" s="1" t="s">
        <v>44</v>
      </c>
      <c r="J595" s="1" t="s">
        <v>45</v>
      </c>
      <c r="K595" s="1">
        <v>15</v>
      </c>
      <c r="L595" s="1">
        <v>19</v>
      </c>
      <c r="M595" s="1" t="s">
        <v>220</v>
      </c>
      <c r="N595" s="1" t="s">
        <v>34</v>
      </c>
      <c r="O595" s="1" t="s">
        <v>167</v>
      </c>
      <c r="P595" s="1" t="s">
        <v>168</v>
      </c>
      <c r="Q595" s="1" t="s">
        <v>169</v>
      </c>
      <c r="R595" s="1">
        <v>257</v>
      </c>
      <c r="S595" s="1">
        <f t="shared" si="37"/>
        <v>1</v>
      </c>
      <c r="T595" s="1" t="s">
        <v>56</v>
      </c>
      <c r="U595" s="1" t="s">
        <v>174</v>
      </c>
      <c r="AA595" s="1">
        <v>1</v>
      </c>
      <c r="AB595" s="1">
        <v>1</v>
      </c>
      <c r="AC595" s="1">
        <v>0</v>
      </c>
      <c r="AD595" s="1">
        <v>0</v>
      </c>
      <c r="AE595" s="1">
        <v>1</v>
      </c>
      <c r="AF595" s="1">
        <v>0</v>
      </c>
      <c r="AG595" s="1">
        <v>1</v>
      </c>
      <c r="AH595" s="1">
        <v>1</v>
      </c>
      <c r="AI595" s="1">
        <f t="shared" si="35"/>
        <v>1</v>
      </c>
      <c r="AJ595" s="1">
        <v>0</v>
      </c>
      <c r="AK595" s="1">
        <f t="shared" si="36"/>
        <v>1</v>
      </c>
      <c r="AL595" s="1">
        <v>1</v>
      </c>
    </row>
    <row r="596" spans="1:38" x14ac:dyDescent="0.3">
      <c r="A596" s="1">
        <v>2015</v>
      </c>
      <c r="B596" s="1">
        <v>595</v>
      </c>
      <c r="C596" s="1">
        <v>1</v>
      </c>
      <c r="D596" s="1" t="s">
        <v>61</v>
      </c>
      <c r="E596" s="1" t="s">
        <v>1008</v>
      </c>
      <c r="F596" s="1" t="s">
        <v>224</v>
      </c>
      <c r="G596" s="1" t="s">
        <v>137</v>
      </c>
      <c r="H596" s="1" t="s">
        <v>138</v>
      </c>
      <c r="I596" s="1" t="s">
        <v>44</v>
      </c>
      <c r="J596" s="1" t="s">
        <v>45</v>
      </c>
      <c r="K596" s="1">
        <v>8</v>
      </c>
      <c r="L596" s="1">
        <v>12</v>
      </c>
      <c r="M596" s="1" t="s">
        <v>33</v>
      </c>
      <c r="N596" s="1" t="s">
        <v>34</v>
      </c>
      <c r="O596" s="1" t="s">
        <v>33</v>
      </c>
      <c r="P596" s="1" t="s">
        <v>32</v>
      </c>
      <c r="Q596" s="1" t="s">
        <v>201</v>
      </c>
      <c r="R596" s="1">
        <v>3</v>
      </c>
      <c r="S596" s="1">
        <f t="shared" si="37"/>
        <v>0</v>
      </c>
      <c r="T596" s="1" t="s">
        <v>173</v>
      </c>
      <c r="U596" s="1" t="s">
        <v>174</v>
      </c>
      <c r="AA596" s="1">
        <v>1</v>
      </c>
      <c r="AB596" s="1">
        <v>1</v>
      </c>
      <c r="AC596" s="1">
        <v>0</v>
      </c>
      <c r="AD596" s="1">
        <v>0</v>
      </c>
      <c r="AE596" s="1">
        <v>1</v>
      </c>
      <c r="AF596" s="1">
        <v>0</v>
      </c>
      <c r="AG596" s="1">
        <v>1</v>
      </c>
      <c r="AH596" s="1">
        <v>1</v>
      </c>
      <c r="AI596" s="1">
        <f t="shared" si="35"/>
        <v>1</v>
      </c>
      <c r="AJ596" s="1">
        <v>0</v>
      </c>
      <c r="AK596" s="1">
        <f t="shared" si="36"/>
        <v>1</v>
      </c>
      <c r="AL596" s="1">
        <v>1</v>
      </c>
    </row>
    <row r="597" spans="1:38" x14ac:dyDescent="0.3">
      <c r="A597" s="1">
        <v>2015</v>
      </c>
      <c r="B597" s="1">
        <v>596</v>
      </c>
      <c r="C597" s="1">
        <v>1</v>
      </c>
      <c r="D597" s="1" t="s">
        <v>61</v>
      </c>
      <c r="E597" s="1" t="s">
        <v>1008</v>
      </c>
      <c r="F597" s="1" t="s">
        <v>797</v>
      </c>
      <c r="G597" s="1" t="s">
        <v>137</v>
      </c>
      <c r="H597" s="1" t="s">
        <v>138</v>
      </c>
      <c r="I597" s="1" t="s">
        <v>44</v>
      </c>
      <c r="J597" s="1" t="s">
        <v>45</v>
      </c>
      <c r="K597" s="1">
        <v>16</v>
      </c>
      <c r="L597" s="1">
        <v>20</v>
      </c>
      <c r="M597" s="1" t="s">
        <v>132</v>
      </c>
      <c r="N597" s="1" t="s">
        <v>44</v>
      </c>
      <c r="O597" s="1" t="s">
        <v>132</v>
      </c>
      <c r="P597" s="1" t="s">
        <v>131</v>
      </c>
      <c r="Q597" s="1" t="s">
        <v>133</v>
      </c>
      <c r="R597" s="1">
        <v>0</v>
      </c>
      <c r="S597" s="1">
        <f t="shared" si="37"/>
        <v>0</v>
      </c>
      <c r="T597" s="1" t="s">
        <v>173</v>
      </c>
      <c r="U597" s="1" t="s">
        <v>174</v>
      </c>
      <c r="AA597" s="1">
        <v>1</v>
      </c>
      <c r="AB597" s="1">
        <v>1</v>
      </c>
      <c r="AC597" s="1">
        <v>0</v>
      </c>
      <c r="AD597" s="1">
        <v>0</v>
      </c>
      <c r="AE597" s="1">
        <v>1</v>
      </c>
      <c r="AF597" s="1">
        <v>0</v>
      </c>
      <c r="AG597" s="1">
        <v>1</v>
      </c>
      <c r="AH597" s="1">
        <v>1</v>
      </c>
      <c r="AI597" s="1">
        <f t="shared" si="35"/>
        <v>1</v>
      </c>
      <c r="AJ597" s="1">
        <v>0</v>
      </c>
      <c r="AK597" s="1">
        <f t="shared" si="36"/>
        <v>1</v>
      </c>
      <c r="AL597" s="1">
        <v>1</v>
      </c>
    </row>
    <row r="598" spans="1:38" x14ac:dyDescent="0.3">
      <c r="A598" s="1">
        <v>2015</v>
      </c>
      <c r="B598" s="1">
        <v>597</v>
      </c>
      <c r="C598" s="1">
        <v>1</v>
      </c>
      <c r="D598" s="1" t="s">
        <v>61</v>
      </c>
      <c r="E598" s="1" t="s">
        <v>279</v>
      </c>
      <c r="F598" s="1" t="s">
        <v>798</v>
      </c>
      <c r="G598" s="1" t="s">
        <v>98</v>
      </c>
      <c r="H598" s="1" t="s">
        <v>216</v>
      </c>
      <c r="I598" s="1" t="s">
        <v>44</v>
      </c>
      <c r="J598" s="1" t="s">
        <v>45</v>
      </c>
      <c r="K598" s="1">
        <v>2</v>
      </c>
      <c r="L598" s="1">
        <v>6</v>
      </c>
      <c r="M598" s="1" t="s">
        <v>195</v>
      </c>
      <c r="N598" s="1" t="s">
        <v>34</v>
      </c>
      <c r="O598" s="1" t="s">
        <v>216</v>
      </c>
      <c r="P598" s="1" t="s">
        <v>209</v>
      </c>
      <c r="Q598" s="1" t="s">
        <v>210</v>
      </c>
      <c r="R598" s="1">
        <v>2</v>
      </c>
      <c r="S598" s="1">
        <f t="shared" si="37"/>
        <v>0</v>
      </c>
      <c r="T598" s="1" t="s">
        <v>56</v>
      </c>
      <c r="U598" s="1" t="s">
        <v>174</v>
      </c>
      <c r="AA598" s="1">
        <v>1</v>
      </c>
      <c r="AB598" s="1">
        <v>1</v>
      </c>
      <c r="AC598" s="1">
        <v>0</v>
      </c>
      <c r="AD598" s="1">
        <v>0</v>
      </c>
      <c r="AE598" s="1">
        <v>1</v>
      </c>
      <c r="AF598" s="1">
        <v>0</v>
      </c>
      <c r="AG598" s="1">
        <v>1</v>
      </c>
      <c r="AH598" s="1">
        <v>1</v>
      </c>
      <c r="AI598" s="1">
        <f t="shared" si="35"/>
        <v>1</v>
      </c>
      <c r="AJ598" s="1">
        <v>0</v>
      </c>
      <c r="AK598" s="1">
        <f t="shared" si="36"/>
        <v>1</v>
      </c>
      <c r="AL598" s="1">
        <v>1</v>
      </c>
    </row>
    <row r="599" spans="1:38" x14ac:dyDescent="0.3">
      <c r="A599" s="1">
        <v>2015</v>
      </c>
      <c r="B599" s="1">
        <v>598</v>
      </c>
      <c r="C599" s="1">
        <v>1</v>
      </c>
      <c r="D599" s="1" t="s">
        <v>61</v>
      </c>
      <c r="E599" s="1" t="s">
        <v>510</v>
      </c>
      <c r="F599" s="1" t="s">
        <v>779</v>
      </c>
      <c r="G599" s="1" t="s">
        <v>171</v>
      </c>
      <c r="H599" s="1" t="s">
        <v>172</v>
      </c>
      <c r="I599" s="1" t="s">
        <v>44</v>
      </c>
      <c r="J599" s="1" t="s">
        <v>45</v>
      </c>
      <c r="K599" s="1">
        <v>12</v>
      </c>
      <c r="L599" s="1">
        <v>16</v>
      </c>
      <c r="M599" s="1" t="s">
        <v>64</v>
      </c>
      <c r="N599" s="1" t="s">
        <v>34</v>
      </c>
      <c r="O599" s="1" t="s">
        <v>64</v>
      </c>
      <c r="P599" s="1" t="s">
        <v>63</v>
      </c>
      <c r="Q599" s="1" t="s">
        <v>152</v>
      </c>
      <c r="R599" s="1">
        <v>5</v>
      </c>
      <c r="S599" s="1">
        <f t="shared" si="37"/>
        <v>0</v>
      </c>
      <c r="T599" s="1" t="s">
        <v>173</v>
      </c>
      <c r="U599" s="1" t="s">
        <v>174</v>
      </c>
      <c r="AA599" s="1">
        <v>1</v>
      </c>
      <c r="AB599" s="1">
        <v>1</v>
      </c>
      <c r="AC599" s="1">
        <v>0</v>
      </c>
      <c r="AD599" s="1">
        <v>0</v>
      </c>
      <c r="AE599" s="1">
        <v>1</v>
      </c>
      <c r="AF599" s="1">
        <v>0</v>
      </c>
      <c r="AG599" s="1">
        <v>1</v>
      </c>
      <c r="AH599" s="1">
        <v>1</v>
      </c>
      <c r="AI599" s="1">
        <f t="shared" si="35"/>
        <v>1</v>
      </c>
      <c r="AJ599" s="1">
        <v>0</v>
      </c>
      <c r="AK599" s="1">
        <f t="shared" si="36"/>
        <v>1</v>
      </c>
      <c r="AL599" s="1">
        <v>1</v>
      </c>
    </row>
    <row r="600" spans="1:38" x14ac:dyDescent="0.3">
      <c r="A600" s="1">
        <v>2015</v>
      </c>
      <c r="B600" s="1">
        <v>599</v>
      </c>
      <c r="C600" s="1">
        <v>1</v>
      </c>
      <c r="D600" s="1" t="s">
        <v>61</v>
      </c>
      <c r="E600" s="1" t="s">
        <v>577</v>
      </c>
      <c r="F600" s="1" t="s">
        <v>770</v>
      </c>
      <c r="G600" s="1" t="s">
        <v>154</v>
      </c>
      <c r="H600" s="1" t="s">
        <v>155</v>
      </c>
      <c r="I600" s="1" t="s">
        <v>34</v>
      </c>
      <c r="J600" s="1" t="s">
        <v>45</v>
      </c>
      <c r="K600" s="1">
        <v>15</v>
      </c>
      <c r="L600" s="1">
        <v>19</v>
      </c>
      <c r="M600" s="1" t="s">
        <v>68</v>
      </c>
      <c r="N600" s="1" t="s">
        <v>34</v>
      </c>
      <c r="O600" s="1" t="s">
        <v>155</v>
      </c>
      <c r="P600" s="1" t="s">
        <v>154</v>
      </c>
      <c r="Q600" s="1" t="s">
        <v>156</v>
      </c>
      <c r="R600" s="1">
        <v>3</v>
      </c>
      <c r="S600" s="1">
        <f t="shared" si="37"/>
        <v>0</v>
      </c>
      <c r="T600" s="1" t="s">
        <v>56</v>
      </c>
      <c r="U600" s="1" t="s">
        <v>174</v>
      </c>
      <c r="AA600" s="1">
        <v>1</v>
      </c>
      <c r="AB600" s="1">
        <v>1</v>
      </c>
      <c r="AC600" s="1">
        <v>0</v>
      </c>
      <c r="AD600" s="1">
        <v>0</v>
      </c>
      <c r="AE600" s="1">
        <v>1</v>
      </c>
      <c r="AF600" s="1">
        <v>0</v>
      </c>
      <c r="AG600" s="1">
        <v>1</v>
      </c>
      <c r="AH600" s="1">
        <v>1</v>
      </c>
      <c r="AI600" s="1">
        <f t="shared" si="35"/>
        <v>1</v>
      </c>
      <c r="AJ600" s="1">
        <v>0</v>
      </c>
      <c r="AK600" s="1">
        <f t="shared" si="36"/>
        <v>1</v>
      </c>
      <c r="AL600" s="1">
        <v>1</v>
      </c>
    </row>
    <row r="601" spans="1:38" x14ac:dyDescent="0.3">
      <c r="A601" s="1">
        <v>2015</v>
      </c>
      <c r="B601" s="1">
        <v>600</v>
      </c>
      <c r="C601" s="1">
        <v>1</v>
      </c>
      <c r="D601" s="1" t="s">
        <v>61</v>
      </c>
      <c r="E601" s="1" t="s">
        <v>327</v>
      </c>
      <c r="F601" s="1" t="s">
        <v>799</v>
      </c>
      <c r="G601" s="1" t="s">
        <v>98</v>
      </c>
      <c r="H601" s="1" t="s">
        <v>216</v>
      </c>
      <c r="I601" s="1" t="s">
        <v>44</v>
      </c>
      <c r="J601" s="1" t="s">
        <v>45</v>
      </c>
      <c r="K601" s="1">
        <v>14</v>
      </c>
      <c r="L601" s="1">
        <v>18</v>
      </c>
      <c r="M601" s="1" t="s">
        <v>83</v>
      </c>
      <c r="N601" s="1" t="s">
        <v>34</v>
      </c>
      <c r="O601" s="1" t="s">
        <v>83</v>
      </c>
      <c r="P601" s="1" t="s">
        <v>123</v>
      </c>
      <c r="Q601" s="1" t="s">
        <v>124</v>
      </c>
      <c r="R601" s="1">
        <v>3</v>
      </c>
      <c r="S601" s="1">
        <f t="shared" si="37"/>
        <v>0</v>
      </c>
      <c r="T601" s="1" t="s">
        <v>173</v>
      </c>
      <c r="U601" s="1" t="s">
        <v>174</v>
      </c>
      <c r="AA601" s="1">
        <v>1</v>
      </c>
      <c r="AB601" s="1">
        <v>1</v>
      </c>
      <c r="AC601" s="1">
        <v>0</v>
      </c>
      <c r="AD601" s="1">
        <v>0</v>
      </c>
      <c r="AE601" s="1">
        <v>1</v>
      </c>
      <c r="AF601" s="1">
        <v>0</v>
      </c>
      <c r="AG601" s="1">
        <v>1</v>
      </c>
      <c r="AH601" s="1">
        <v>1</v>
      </c>
      <c r="AI601" s="1">
        <f t="shared" si="35"/>
        <v>1</v>
      </c>
      <c r="AJ601" s="1">
        <v>0</v>
      </c>
      <c r="AK601" s="1">
        <f t="shared" si="36"/>
        <v>1</v>
      </c>
      <c r="AL601" s="1">
        <v>1</v>
      </c>
    </row>
    <row r="602" spans="1:38" x14ac:dyDescent="0.3">
      <c r="A602" s="1">
        <v>2015</v>
      </c>
      <c r="B602" s="1">
        <v>601</v>
      </c>
      <c r="C602" s="1">
        <v>1</v>
      </c>
      <c r="D602" s="1" t="s">
        <v>61</v>
      </c>
      <c r="E602" s="1" t="s">
        <v>513</v>
      </c>
      <c r="F602" s="1" t="s">
        <v>771</v>
      </c>
      <c r="G602" s="1" t="s">
        <v>171</v>
      </c>
      <c r="H602" s="1" t="s">
        <v>172</v>
      </c>
      <c r="I602" s="1" t="s">
        <v>44</v>
      </c>
      <c r="J602" s="1" t="s">
        <v>45</v>
      </c>
      <c r="K602" s="1">
        <v>12</v>
      </c>
      <c r="L602" s="1">
        <v>16</v>
      </c>
      <c r="M602" s="1" t="s">
        <v>64</v>
      </c>
      <c r="N602" s="1" t="s">
        <v>34</v>
      </c>
      <c r="O602" s="1" t="s">
        <v>64</v>
      </c>
      <c r="P602" s="1" t="s">
        <v>63</v>
      </c>
      <c r="Q602" s="1" t="s">
        <v>152</v>
      </c>
      <c r="R602" s="1">
        <v>5</v>
      </c>
      <c r="S602" s="1">
        <f t="shared" si="37"/>
        <v>0</v>
      </c>
      <c r="T602" s="1" t="s">
        <v>173</v>
      </c>
      <c r="U602" s="1" t="s">
        <v>174</v>
      </c>
      <c r="AA602" s="1">
        <v>1</v>
      </c>
      <c r="AB602" s="1">
        <v>1</v>
      </c>
      <c r="AC602" s="1">
        <v>0</v>
      </c>
      <c r="AD602" s="1">
        <v>0</v>
      </c>
      <c r="AE602" s="1">
        <v>1</v>
      </c>
      <c r="AF602" s="1">
        <v>0</v>
      </c>
      <c r="AG602" s="1">
        <v>1</v>
      </c>
      <c r="AH602" s="1">
        <v>1</v>
      </c>
      <c r="AI602" s="1">
        <f t="shared" si="35"/>
        <v>1</v>
      </c>
      <c r="AJ602" s="1">
        <v>0</v>
      </c>
      <c r="AK602" s="1">
        <f t="shared" si="36"/>
        <v>1</v>
      </c>
      <c r="AL602" s="1">
        <v>1</v>
      </c>
    </row>
    <row r="603" spans="1:38" x14ac:dyDescent="0.3">
      <c r="A603" s="1">
        <v>2015</v>
      </c>
      <c r="B603" s="1">
        <v>602</v>
      </c>
      <c r="C603" s="1">
        <v>1</v>
      </c>
      <c r="D603" s="1" t="s">
        <v>61</v>
      </c>
      <c r="E603" s="1" t="s">
        <v>542</v>
      </c>
      <c r="F603" s="1" t="s">
        <v>694</v>
      </c>
      <c r="G603" s="1" t="s">
        <v>89</v>
      </c>
      <c r="H603" s="1" t="s">
        <v>90</v>
      </c>
      <c r="I603" s="1" t="s">
        <v>44</v>
      </c>
      <c r="J603" s="1" t="s">
        <v>45</v>
      </c>
      <c r="K603" s="1">
        <v>14</v>
      </c>
      <c r="L603" s="1">
        <v>18</v>
      </c>
      <c r="M603" s="1" t="s">
        <v>184</v>
      </c>
      <c r="N603" s="1" t="s">
        <v>44</v>
      </c>
      <c r="O603" s="1" t="s">
        <v>90</v>
      </c>
      <c r="P603" s="1" t="s">
        <v>89</v>
      </c>
      <c r="Q603" s="1" t="s">
        <v>232</v>
      </c>
      <c r="R603" s="1">
        <v>192</v>
      </c>
      <c r="S603" s="1">
        <f t="shared" si="37"/>
        <v>0</v>
      </c>
      <c r="T603" s="1" t="s">
        <v>56</v>
      </c>
      <c r="U603" s="1" t="s">
        <v>174</v>
      </c>
      <c r="AA603" s="1">
        <v>1</v>
      </c>
      <c r="AB603" s="1">
        <v>1</v>
      </c>
      <c r="AC603" s="1">
        <v>0</v>
      </c>
      <c r="AD603" s="1">
        <v>0</v>
      </c>
      <c r="AE603" s="1">
        <v>1</v>
      </c>
      <c r="AF603" s="1">
        <v>0</v>
      </c>
      <c r="AG603" s="1">
        <v>1</v>
      </c>
      <c r="AH603" s="1">
        <v>1</v>
      </c>
      <c r="AI603" s="1">
        <f t="shared" si="35"/>
        <v>1</v>
      </c>
      <c r="AJ603" s="1">
        <v>0</v>
      </c>
      <c r="AK603" s="1">
        <f t="shared" si="36"/>
        <v>1</v>
      </c>
      <c r="AL603" s="1">
        <v>1</v>
      </c>
    </row>
    <row r="604" spans="1:38" x14ac:dyDescent="0.3">
      <c r="A604" s="1">
        <v>2015</v>
      </c>
      <c r="B604" s="1">
        <v>603</v>
      </c>
      <c r="C604" s="1">
        <v>1</v>
      </c>
      <c r="D604" s="1" t="s">
        <v>61</v>
      </c>
      <c r="E604" s="1" t="s">
        <v>268</v>
      </c>
      <c r="F604" s="1" t="s">
        <v>800</v>
      </c>
      <c r="G604" s="1" t="s">
        <v>122</v>
      </c>
      <c r="H604" s="1" t="s">
        <v>83</v>
      </c>
      <c r="I604" s="1" t="s">
        <v>34</v>
      </c>
      <c r="J604" s="1" t="s">
        <v>45</v>
      </c>
      <c r="K604" s="1">
        <v>1</v>
      </c>
      <c r="L604" s="1">
        <v>5</v>
      </c>
      <c r="M604" s="1" t="s">
        <v>193</v>
      </c>
      <c r="N604" s="1" t="s">
        <v>44</v>
      </c>
      <c r="O604" s="1" t="s">
        <v>193</v>
      </c>
      <c r="P604" s="1" t="s">
        <v>205</v>
      </c>
      <c r="Q604" s="1" t="s">
        <v>206</v>
      </c>
      <c r="R604" s="1">
        <v>60</v>
      </c>
      <c r="S604" s="1">
        <f t="shared" si="37"/>
        <v>0</v>
      </c>
      <c r="T604" s="1" t="s">
        <v>173</v>
      </c>
      <c r="U604" s="1" t="s">
        <v>174</v>
      </c>
      <c r="AA604" s="1">
        <v>1</v>
      </c>
      <c r="AB604" s="1">
        <v>1</v>
      </c>
      <c r="AC604" s="1">
        <v>0</v>
      </c>
      <c r="AD604" s="1">
        <v>0</v>
      </c>
      <c r="AE604" s="1">
        <v>1</v>
      </c>
      <c r="AF604" s="1">
        <v>0</v>
      </c>
      <c r="AG604" s="1">
        <v>1</v>
      </c>
      <c r="AH604" s="1">
        <v>1</v>
      </c>
      <c r="AI604" s="1">
        <f t="shared" si="35"/>
        <v>1</v>
      </c>
      <c r="AJ604" s="1">
        <v>0</v>
      </c>
      <c r="AK604" s="1">
        <f t="shared" si="36"/>
        <v>1</v>
      </c>
      <c r="AL604" s="1">
        <v>1</v>
      </c>
    </row>
    <row r="605" spans="1:38" x14ac:dyDescent="0.3">
      <c r="A605" s="1">
        <v>2015</v>
      </c>
      <c r="B605" s="1">
        <v>604</v>
      </c>
      <c r="C605" s="1">
        <v>1</v>
      </c>
      <c r="D605" s="1" t="s">
        <v>61</v>
      </c>
      <c r="E605" s="1" t="s">
        <v>362</v>
      </c>
      <c r="F605" s="1" t="s">
        <v>801</v>
      </c>
      <c r="G605" s="1" t="s">
        <v>98</v>
      </c>
      <c r="H605" s="1" t="s">
        <v>99</v>
      </c>
      <c r="I605" s="1" t="s">
        <v>44</v>
      </c>
      <c r="J605" s="1" t="s">
        <v>45</v>
      </c>
      <c r="K605" s="1">
        <v>6</v>
      </c>
      <c r="L605" s="1">
        <v>10</v>
      </c>
      <c r="M605" s="1" t="s">
        <v>193</v>
      </c>
      <c r="N605" s="1" t="s">
        <v>44</v>
      </c>
      <c r="O605" s="1" t="s">
        <v>99</v>
      </c>
      <c r="P605" s="1" t="s">
        <v>209</v>
      </c>
      <c r="Q605" s="1" t="s">
        <v>210</v>
      </c>
      <c r="R605" s="1">
        <v>2</v>
      </c>
      <c r="S605" s="1">
        <f t="shared" si="37"/>
        <v>0</v>
      </c>
      <c r="T605" s="1" t="s">
        <v>56</v>
      </c>
      <c r="U605" s="1" t="s">
        <v>174</v>
      </c>
      <c r="AA605" s="1">
        <v>1</v>
      </c>
      <c r="AB605" s="1">
        <v>1</v>
      </c>
      <c r="AC605" s="1">
        <v>0</v>
      </c>
      <c r="AD605" s="1">
        <v>0</v>
      </c>
      <c r="AE605" s="1">
        <v>1</v>
      </c>
      <c r="AF605" s="1">
        <v>0</v>
      </c>
      <c r="AG605" s="1">
        <v>1</v>
      </c>
      <c r="AH605" s="1">
        <v>1</v>
      </c>
      <c r="AI605" s="1">
        <f t="shared" si="35"/>
        <v>1</v>
      </c>
      <c r="AJ605" s="1">
        <v>0</v>
      </c>
      <c r="AK605" s="1">
        <f t="shared" si="36"/>
        <v>1</v>
      </c>
      <c r="AL605" s="1">
        <v>1</v>
      </c>
    </row>
    <row r="606" spans="1:38" x14ac:dyDescent="0.3">
      <c r="A606" s="1">
        <v>2015</v>
      </c>
      <c r="B606" s="1">
        <v>605</v>
      </c>
      <c r="C606" s="1">
        <v>1</v>
      </c>
      <c r="D606" s="1" t="s">
        <v>61</v>
      </c>
      <c r="E606" s="1" t="s">
        <v>413</v>
      </c>
      <c r="F606" s="1" t="s">
        <v>802</v>
      </c>
      <c r="G606" s="1" t="s">
        <v>115</v>
      </c>
      <c r="H606" s="1" t="s">
        <v>116</v>
      </c>
      <c r="I606" s="1" t="s">
        <v>34</v>
      </c>
      <c r="J606" s="1" t="s">
        <v>45</v>
      </c>
      <c r="K606" s="1">
        <v>8</v>
      </c>
      <c r="L606" s="1">
        <v>12</v>
      </c>
      <c r="M606" s="1" t="s">
        <v>43</v>
      </c>
      <c r="N606" s="1" t="s">
        <v>44</v>
      </c>
      <c r="O606" s="1" t="s">
        <v>385</v>
      </c>
      <c r="P606" s="1" t="s">
        <v>386</v>
      </c>
      <c r="Q606" s="1" t="s">
        <v>387</v>
      </c>
      <c r="R606" s="1">
        <v>58</v>
      </c>
      <c r="S606" s="1">
        <f t="shared" si="37"/>
        <v>0</v>
      </c>
      <c r="T606" s="1" t="s">
        <v>388</v>
      </c>
      <c r="U606" s="1" t="s">
        <v>174</v>
      </c>
      <c r="AA606" s="1">
        <v>1</v>
      </c>
      <c r="AB606" s="1">
        <v>1</v>
      </c>
      <c r="AC606" s="1">
        <v>0</v>
      </c>
      <c r="AD606" s="1">
        <v>0</v>
      </c>
      <c r="AE606" s="1">
        <v>1</v>
      </c>
      <c r="AF606" s="1">
        <v>0</v>
      </c>
      <c r="AG606" s="1">
        <v>1</v>
      </c>
      <c r="AH606" s="1">
        <v>1</v>
      </c>
      <c r="AI606" s="1">
        <f t="shared" si="35"/>
        <v>1</v>
      </c>
      <c r="AJ606" s="1">
        <v>0</v>
      </c>
      <c r="AK606" s="1">
        <f t="shared" si="36"/>
        <v>1</v>
      </c>
      <c r="AL606" s="1">
        <v>1</v>
      </c>
    </row>
    <row r="607" spans="1:38" x14ac:dyDescent="0.3">
      <c r="A607" s="1">
        <v>2015</v>
      </c>
      <c r="B607" s="1">
        <v>606</v>
      </c>
      <c r="C607" s="1">
        <v>1</v>
      </c>
      <c r="D607" s="1" t="s">
        <v>61</v>
      </c>
      <c r="E607" s="1" t="s">
        <v>134</v>
      </c>
      <c r="F607" s="1" t="s">
        <v>803</v>
      </c>
      <c r="G607" s="1" t="s">
        <v>47</v>
      </c>
      <c r="H607" s="1" t="s">
        <v>48</v>
      </c>
      <c r="I607" s="1" t="s">
        <v>34</v>
      </c>
      <c r="J607" s="1" t="s">
        <v>45</v>
      </c>
      <c r="K607" s="1">
        <v>8</v>
      </c>
      <c r="L607" s="1">
        <v>12</v>
      </c>
      <c r="M607" s="1" t="s">
        <v>172</v>
      </c>
      <c r="N607" s="1" t="s">
        <v>44</v>
      </c>
      <c r="O607" s="1" t="s">
        <v>172</v>
      </c>
      <c r="P607" s="1" t="s">
        <v>171</v>
      </c>
      <c r="Q607" s="1" t="s">
        <v>199</v>
      </c>
      <c r="R607" s="1">
        <v>221</v>
      </c>
      <c r="S607" s="1">
        <f t="shared" si="37"/>
        <v>1</v>
      </c>
      <c r="T607" s="1" t="s">
        <v>173</v>
      </c>
      <c r="U607" s="1" t="s">
        <v>174</v>
      </c>
      <c r="AA607" s="1">
        <v>1</v>
      </c>
      <c r="AB607" s="1">
        <v>1</v>
      </c>
      <c r="AC607" s="1">
        <v>0</v>
      </c>
      <c r="AD607" s="1">
        <v>0</v>
      </c>
      <c r="AE607" s="1">
        <v>1</v>
      </c>
      <c r="AF607" s="1">
        <v>0</v>
      </c>
      <c r="AG607" s="1">
        <v>1</v>
      </c>
      <c r="AH607" s="1">
        <v>1</v>
      </c>
      <c r="AI607" s="1">
        <f t="shared" si="35"/>
        <v>1</v>
      </c>
      <c r="AJ607" s="1">
        <v>0</v>
      </c>
      <c r="AK607" s="1">
        <f t="shared" si="36"/>
        <v>1</v>
      </c>
      <c r="AL607" s="1">
        <v>1</v>
      </c>
    </row>
    <row r="608" spans="1:38" x14ac:dyDescent="0.3">
      <c r="A608" s="1">
        <v>2015</v>
      </c>
      <c r="B608" s="1">
        <v>607</v>
      </c>
      <c r="C608" s="1">
        <v>1</v>
      </c>
      <c r="D608" s="1" t="s">
        <v>61</v>
      </c>
      <c r="E608" s="1" t="s">
        <v>433</v>
      </c>
      <c r="F608" s="1" t="s">
        <v>324</v>
      </c>
      <c r="G608" s="1" t="s">
        <v>196</v>
      </c>
      <c r="H608" s="1" t="s">
        <v>195</v>
      </c>
      <c r="I608" s="1" t="s">
        <v>34</v>
      </c>
      <c r="J608" s="1" t="s">
        <v>45</v>
      </c>
      <c r="K608" s="1">
        <v>9</v>
      </c>
      <c r="L608" s="1">
        <v>13</v>
      </c>
      <c r="M608" s="1" t="s">
        <v>212</v>
      </c>
      <c r="N608" s="1" t="s">
        <v>44</v>
      </c>
      <c r="O608" s="1" t="s">
        <v>212</v>
      </c>
      <c r="P608" s="1" t="s">
        <v>213</v>
      </c>
      <c r="Q608" s="1" t="s">
        <v>214</v>
      </c>
      <c r="R608" s="1">
        <v>4</v>
      </c>
      <c r="S608" s="1">
        <f t="shared" si="37"/>
        <v>0</v>
      </c>
      <c r="T608" s="1" t="s">
        <v>173</v>
      </c>
      <c r="U608" s="1" t="s">
        <v>174</v>
      </c>
      <c r="AA608" s="1">
        <v>1</v>
      </c>
      <c r="AB608" s="1">
        <v>1</v>
      </c>
      <c r="AC608" s="1">
        <v>0</v>
      </c>
      <c r="AD608" s="1">
        <v>0</v>
      </c>
      <c r="AE608" s="1">
        <v>1</v>
      </c>
      <c r="AF608" s="1">
        <v>0</v>
      </c>
      <c r="AG608" s="1">
        <v>1</v>
      </c>
      <c r="AH608" s="1">
        <v>1</v>
      </c>
      <c r="AI608" s="1">
        <f t="shared" si="35"/>
        <v>1</v>
      </c>
      <c r="AJ608" s="1">
        <v>0</v>
      </c>
      <c r="AK608" s="1">
        <f t="shared" si="36"/>
        <v>1</v>
      </c>
      <c r="AL608" s="1">
        <v>1</v>
      </c>
    </row>
    <row r="609" spans="1:38" x14ac:dyDescent="0.3">
      <c r="A609" s="1">
        <v>2015</v>
      </c>
      <c r="B609" s="1">
        <v>608</v>
      </c>
      <c r="C609" s="1">
        <v>1</v>
      </c>
      <c r="D609" s="1" t="s">
        <v>61</v>
      </c>
      <c r="E609" s="1" t="s">
        <v>269</v>
      </c>
      <c r="F609" s="1" t="s">
        <v>804</v>
      </c>
      <c r="G609" s="1" t="s">
        <v>204</v>
      </c>
      <c r="H609" s="1" t="s">
        <v>193</v>
      </c>
      <c r="I609" s="1" t="s">
        <v>44</v>
      </c>
      <c r="J609" s="1" t="s">
        <v>45</v>
      </c>
      <c r="K609" s="1">
        <v>1</v>
      </c>
      <c r="L609" s="1">
        <v>5</v>
      </c>
      <c r="M609" s="1" t="s">
        <v>83</v>
      </c>
      <c r="N609" s="1" t="s">
        <v>34</v>
      </c>
      <c r="O609" s="1" t="s">
        <v>193</v>
      </c>
      <c r="P609" s="1" t="s">
        <v>205</v>
      </c>
      <c r="Q609" s="1" t="s">
        <v>206</v>
      </c>
      <c r="R609" s="1">
        <v>60</v>
      </c>
      <c r="S609" s="1">
        <f t="shared" si="37"/>
        <v>0</v>
      </c>
      <c r="T609" s="1" t="s">
        <v>56</v>
      </c>
      <c r="U609" s="1" t="s">
        <v>174</v>
      </c>
      <c r="AA609" s="1">
        <v>1</v>
      </c>
      <c r="AB609" s="1">
        <v>1</v>
      </c>
      <c r="AC609" s="1">
        <v>0</v>
      </c>
      <c r="AD609" s="1">
        <v>0</v>
      </c>
      <c r="AE609" s="1">
        <v>1</v>
      </c>
      <c r="AF609" s="1">
        <v>0</v>
      </c>
      <c r="AG609" s="1">
        <v>1</v>
      </c>
      <c r="AH609" s="1">
        <v>1</v>
      </c>
      <c r="AI609" s="1">
        <f t="shared" si="35"/>
        <v>1</v>
      </c>
      <c r="AJ609" s="1">
        <v>0</v>
      </c>
      <c r="AK609" s="1">
        <f t="shared" si="36"/>
        <v>1</v>
      </c>
      <c r="AL609" s="1">
        <v>1</v>
      </c>
    </row>
    <row r="610" spans="1:38" x14ac:dyDescent="0.3">
      <c r="A610" s="1">
        <v>2015</v>
      </c>
      <c r="B610" s="1">
        <v>609</v>
      </c>
      <c r="C610" s="1">
        <v>1</v>
      </c>
      <c r="D610" s="1" t="s">
        <v>61</v>
      </c>
      <c r="E610" s="1" t="s">
        <v>135</v>
      </c>
      <c r="F610" s="1" t="s">
        <v>805</v>
      </c>
      <c r="G610" s="1" t="s">
        <v>81</v>
      </c>
      <c r="H610" s="1" t="s">
        <v>82</v>
      </c>
      <c r="I610" s="1" t="s">
        <v>44</v>
      </c>
      <c r="J610" s="1" t="s">
        <v>91</v>
      </c>
      <c r="K610" s="1">
        <v>0</v>
      </c>
      <c r="L610" s="1">
        <v>0</v>
      </c>
      <c r="M610" s="1" t="s">
        <v>117</v>
      </c>
      <c r="O610" s="1" t="s">
        <v>82</v>
      </c>
      <c r="P610" s="1" t="s">
        <v>84</v>
      </c>
      <c r="Q610" s="1" t="s">
        <v>85</v>
      </c>
      <c r="R610" s="1">
        <v>78</v>
      </c>
      <c r="S610" s="1">
        <f t="shared" si="37"/>
        <v>0</v>
      </c>
      <c r="T610" s="1" t="s">
        <v>56</v>
      </c>
      <c r="U610" s="1" t="s">
        <v>119</v>
      </c>
      <c r="AA610" s="1">
        <v>1</v>
      </c>
      <c r="AB610" s="1">
        <v>0</v>
      </c>
      <c r="AC610" s="1">
        <v>1</v>
      </c>
      <c r="AD610" s="1">
        <v>0</v>
      </c>
      <c r="AE610" s="1">
        <v>0</v>
      </c>
      <c r="AF610" s="1">
        <v>0</v>
      </c>
      <c r="AG610" s="1">
        <v>0</v>
      </c>
      <c r="AH610" s="1">
        <v>0</v>
      </c>
      <c r="AI610" s="1">
        <f t="shared" si="35"/>
        <v>0</v>
      </c>
      <c r="AJ610" s="1">
        <v>1</v>
      </c>
      <c r="AK610" s="1">
        <f t="shared" si="36"/>
        <v>1</v>
      </c>
      <c r="AL610" s="1">
        <v>1</v>
      </c>
    </row>
    <row r="611" spans="1:38" x14ac:dyDescent="0.3">
      <c r="A611" s="1">
        <v>2015</v>
      </c>
      <c r="B611" s="1">
        <v>610</v>
      </c>
      <c r="C611" s="1">
        <v>1</v>
      </c>
      <c r="D611" s="1" t="s">
        <v>61</v>
      </c>
      <c r="E611" s="1" t="s">
        <v>602</v>
      </c>
      <c r="F611" s="1" t="s">
        <v>806</v>
      </c>
      <c r="G611" s="1" t="s">
        <v>183</v>
      </c>
      <c r="H611" s="1" t="s">
        <v>184</v>
      </c>
      <c r="I611" s="1" t="s">
        <v>44</v>
      </c>
      <c r="J611" s="1" t="s">
        <v>45</v>
      </c>
      <c r="K611" s="1">
        <v>16</v>
      </c>
      <c r="L611" s="1">
        <v>20</v>
      </c>
      <c r="M611" s="1" t="s">
        <v>144</v>
      </c>
      <c r="N611" s="1" t="s">
        <v>34</v>
      </c>
      <c r="O611" s="1" t="s">
        <v>144</v>
      </c>
      <c r="P611" s="1" t="s">
        <v>145</v>
      </c>
      <c r="Q611" s="1" t="s">
        <v>146</v>
      </c>
      <c r="R611" s="1">
        <v>232</v>
      </c>
      <c r="S611" s="1">
        <f t="shared" si="37"/>
        <v>1</v>
      </c>
      <c r="T611" s="1" t="s">
        <v>173</v>
      </c>
      <c r="U611" s="1" t="s">
        <v>174</v>
      </c>
      <c r="AA611" s="1">
        <v>1</v>
      </c>
      <c r="AB611" s="1">
        <v>1</v>
      </c>
      <c r="AC611" s="1">
        <v>0</v>
      </c>
      <c r="AD611" s="1">
        <v>0</v>
      </c>
      <c r="AE611" s="1">
        <v>1</v>
      </c>
      <c r="AF611" s="1">
        <v>0</v>
      </c>
      <c r="AG611" s="1">
        <v>1</v>
      </c>
      <c r="AH611" s="1">
        <v>1</v>
      </c>
      <c r="AI611" s="1">
        <f t="shared" si="35"/>
        <v>1</v>
      </c>
      <c r="AJ611" s="1">
        <v>0</v>
      </c>
      <c r="AK611" s="1">
        <f t="shared" si="36"/>
        <v>1</v>
      </c>
      <c r="AL611" s="1">
        <v>1</v>
      </c>
    </row>
    <row r="612" spans="1:38" x14ac:dyDescent="0.3">
      <c r="A612" s="1">
        <v>2015</v>
      </c>
      <c r="B612" s="1">
        <v>611</v>
      </c>
      <c r="C612" s="1">
        <v>1</v>
      </c>
      <c r="D612" s="1" t="s">
        <v>61</v>
      </c>
      <c r="E612" s="1" t="s">
        <v>342</v>
      </c>
      <c r="F612" s="1" t="s">
        <v>807</v>
      </c>
      <c r="G612" s="1" t="s">
        <v>77</v>
      </c>
      <c r="H612" s="1" t="s">
        <v>78</v>
      </c>
      <c r="I612" s="1" t="s">
        <v>44</v>
      </c>
      <c r="J612" s="1" t="s">
        <v>45</v>
      </c>
      <c r="K612" s="1">
        <v>5</v>
      </c>
      <c r="L612" s="1">
        <v>9</v>
      </c>
      <c r="M612" s="1" t="s">
        <v>155</v>
      </c>
      <c r="N612" s="1" t="s">
        <v>34</v>
      </c>
      <c r="O612" s="1" t="s">
        <v>155</v>
      </c>
      <c r="P612" s="1" t="s">
        <v>154</v>
      </c>
      <c r="Q612" s="1" t="s">
        <v>156</v>
      </c>
      <c r="R612" s="1">
        <v>3</v>
      </c>
      <c r="S612" s="1">
        <f t="shared" si="37"/>
        <v>0</v>
      </c>
      <c r="T612" s="1" t="s">
        <v>173</v>
      </c>
      <c r="U612" s="1" t="s">
        <v>174</v>
      </c>
      <c r="AA612" s="1">
        <v>1</v>
      </c>
      <c r="AB612" s="1">
        <v>1</v>
      </c>
      <c r="AC612" s="1">
        <v>0</v>
      </c>
      <c r="AD612" s="1">
        <v>0</v>
      </c>
      <c r="AE612" s="1">
        <v>1</v>
      </c>
      <c r="AF612" s="1">
        <v>0</v>
      </c>
      <c r="AG612" s="1">
        <v>1</v>
      </c>
      <c r="AH612" s="1">
        <v>1</v>
      </c>
      <c r="AI612" s="1">
        <f t="shared" si="35"/>
        <v>1</v>
      </c>
      <c r="AJ612" s="1">
        <v>0</v>
      </c>
      <c r="AK612" s="1">
        <f t="shared" si="36"/>
        <v>1</v>
      </c>
      <c r="AL612" s="1">
        <v>1</v>
      </c>
    </row>
    <row r="613" spans="1:38" x14ac:dyDescent="0.3">
      <c r="A613" s="1">
        <v>2015</v>
      </c>
      <c r="B613" s="1">
        <v>612</v>
      </c>
      <c r="C613" s="1">
        <v>2</v>
      </c>
      <c r="D613" s="1" t="s">
        <v>61</v>
      </c>
      <c r="E613" s="1" t="s">
        <v>342</v>
      </c>
      <c r="F613" s="1" t="s">
        <v>807</v>
      </c>
      <c r="G613" s="1" t="s">
        <v>77</v>
      </c>
      <c r="H613" s="1" t="s">
        <v>78</v>
      </c>
      <c r="I613" s="1" t="s">
        <v>44</v>
      </c>
      <c r="J613" s="1" t="s">
        <v>45</v>
      </c>
      <c r="K613" s="1">
        <v>8</v>
      </c>
      <c r="L613" s="1">
        <v>12</v>
      </c>
      <c r="M613" s="1" t="s">
        <v>216</v>
      </c>
      <c r="N613" s="1" t="s">
        <v>44</v>
      </c>
      <c r="O613" s="1" t="s">
        <v>78</v>
      </c>
      <c r="P613" s="1" t="s">
        <v>77</v>
      </c>
      <c r="Q613" s="1" t="s">
        <v>79</v>
      </c>
      <c r="R613" s="1">
        <v>1</v>
      </c>
      <c r="S613" s="1">
        <f t="shared" si="37"/>
        <v>0</v>
      </c>
      <c r="T613" s="1" t="s">
        <v>56</v>
      </c>
      <c r="U613" s="1" t="s">
        <v>174</v>
      </c>
      <c r="AA613" s="1">
        <v>1</v>
      </c>
      <c r="AB613" s="1">
        <v>1</v>
      </c>
      <c r="AC613" s="1">
        <v>0</v>
      </c>
      <c r="AD613" s="1">
        <v>0</v>
      </c>
      <c r="AE613" s="1">
        <v>1</v>
      </c>
      <c r="AF613" s="1">
        <v>0</v>
      </c>
      <c r="AG613" s="1">
        <v>1</v>
      </c>
      <c r="AH613" s="1">
        <v>1</v>
      </c>
      <c r="AI613" s="1">
        <f t="shared" si="35"/>
        <v>1</v>
      </c>
      <c r="AJ613" s="1">
        <v>0</v>
      </c>
      <c r="AK613" s="1">
        <f t="shared" si="36"/>
        <v>1</v>
      </c>
      <c r="AL613" s="1">
        <v>1</v>
      </c>
    </row>
    <row r="614" spans="1:38" x14ac:dyDescent="0.3">
      <c r="A614" s="1">
        <v>2015</v>
      </c>
      <c r="B614" s="1">
        <v>613</v>
      </c>
      <c r="C614" s="1">
        <v>1</v>
      </c>
      <c r="D614" s="1" t="s">
        <v>61</v>
      </c>
      <c r="E614" s="1" t="s">
        <v>578</v>
      </c>
      <c r="F614" s="1" t="s">
        <v>808</v>
      </c>
      <c r="G614" s="1" t="s">
        <v>63</v>
      </c>
      <c r="H614" s="1" t="s">
        <v>64</v>
      </c>
      <c r="I614" s="1" t="s">
        <v>34</v>
      </c>
      <c r="J614" s="1" t="s">
        <v>45</v>
      </c>
      <c r="K614" s="1">
        <v>16</v>
      </c>
      <c r="L614" s="1">
        <v>20</v>
      </c>
      <c r="M614" s="1" t="s">
        <v>103</v>
      </c>
      <c r="N614" s="1" t="s">
        <v>34</v>
      </c>
      <c r="O614" s="1" t="s">
        <v>64</v>
      </c>
      <c r="P614" s="1" t="s">
        <v>63</v>
      </c>
      <c r="Q614" s="1" t="s">
        <v>152</v>
      </c>
      <c r="R614" s="1">
        <v>5</v>
      </c>
      <c r="S614" s="1">
        <f t="shared" si="37"/>
        <v>0</v>
      </c>
      <c r="T614" s="1" t="s">
        <v>56</v>
      </c>
      <c r="U614" s="1" t="s">
        <v>174</v>
      </c>
      <c r="AA614" s="1">
        <v>1</v>
      </c>
      <c r="AB614" s="1">
        <v>1</v>
      </c>
      <c r="AC614" s="1">
        <v>0</v>
      </c>
      <c r="AD614" s="1">
        <v>0</v>
      </c>
      <c r="AE614" s="1">
        <v>1</v>
      </c>
      <c r="AF614" s="1">
        <v>0</v>
      </c>
      <c r="AG614" s="1">
        <v>1</v>
      </c>
      <c r="AH614" s="1">
        <v>1</v>
      </c>
      <c r="AI614" s="1">
        <f t="shared" si="35"/>
        <v>1</v>
      </c>
      <c r="AJ614" s="1">
        <v>0</v>
      </c>
      <c r="AK614" s="1">
        <f t="shared" si="36"/>
        <v>1</v>
      </c>
      <c r="AL614" s="1">
        <v>1</v>
      </c>
    </row>
    <row r="615" spans="1:38" x14ac:dyDescent="0.3">
      <c r="A615" s="1">
        <v>2015</v>
      </c>
      <c r="B615" s="1">
        <v>614</v>
      </c>
      <c r="C615" s="1">
        <v>1</v>
      </c>
      <c r="D615" s="1" t="s">
        <v>61</v>
      </c>
      <c r="E615" s="1" t="s">
        <v>298</v>
      </c>
      <c r="F615" s="1" t="s">
        <v>809</v>
      </c>
      <c r="G615" s="1" t="s">
        <v>196</v>
      </c>
      <c r="H615" s="1" t="s">
        <v>195</v>
      </c>
      <c r="I615" s="1" t="s">
        <v>34</v>
      </c>
      <c r="J615" s="1" t="s">
        <v>45</v>
      </c>
      <c r="K615" s="1">
        <v>3</v>
      </c>
      <c r="L615" s="1">
        <v>7</v>
      </c>
      <c r="M615" s="1" t="s">
        <v>184</v>
      </c>
      <c r="N615" s="1" t="s">
        <v>44</v>
      </c>
      <c r="O615" s="1" t="s">
        <v>184</v>
      </c>
      <c r="P615" s="1" t="s">
        <v>185</v>
      </c>
      <c r="Q615" s="1" t="s">
        <v>186</v>
      </c>
      <c r="R615" s="1">
        <v>174</v>
      </c>
      <c r="S615" s="1">
        <f t="shared" ref="S615:S646" si="38">IF(R615&lt;196.3,0,1)</f>
        <v>0</v>
      </c>
      <c r="T615" s="1" t="s">
        <v>173</v>
      </c>
      <c r="U615" s="1" t="s">
        <v>174</v>
      </c>
      <c r="AA615" s="1">
        <v>1</v>
      </c>
      <c r="AB615" s="1">
        <v>1</v>
      </c>
      <c r="AC615" s="1">
        <v>0</v>
      </c>
      <c r="AD615" s="1">
        <v>0</v>
      </c>
      <c r="AE615" s="1">
        <v>1</v>
      </c>
      <c r="AF615" s="1">
        <v>0</v>
      </c>
      <c r="AG615" s="1">
        <v>1</v>
      </c>
      <c r="AH615" s="1">
        <v>1</v>
      </c>
      <c r="AI615" s="1">
        <f t="shared" si="35"/>
        <v>1</v>
      </c>
      <c r="AJ615" s="1">
        <v>0</v>
      </c>
      <c r="AK615" s="1">
        <f t="shared" si="36"/>
        <v>1</v>
      </c>
      <c r="AL615" s="1">
        <v>1</v>
      </c>
    </row>
    <row r="616" spans="1:38" x14ac:dyDescent="0.3">
      <c r="A616" s="1">
        <v>2015</v>
      </c>
      <c r="B616" s="1">
        <v>615</v>
      </c>
      <c r="C616" s="1">
        <v>1</v>
      </c>
      <c r="D616" s="1" t="s">
        <v>61</v>
      </c>
      <c r="E616" s="1" t="s">
        <v>383</v>
      </c>
      <c r="F616" s="1" t="s">
        <v>810</v>
      </c>
      <c r="G616" s="1" t="s">
        <v>108</v>
      </c>
      <c r="H616" s="1" t="s">
        <v>109</v>
      </c>
      <c r="I616" s="1" t="s">
        <v>44</v>
      </c>
      <c r="J616" s="1" t="s">
        <v>45</v>
      </c>
      <c r="K616" s="1">
        <v>11</v>
      </c>
      <c r="L616" s="1">
        <v>15</v>
      </c>
      <c r="M616" s="1" t="s">
        <v>155</v>
      </c>
      <c r="N616" s="1" t="s">
        <v>34</v>
      </c>
      <c r="O616" s="1" t="s">
        <v>155</v>
      </c>
      <c r="P616" s="1" t="s">
        <v>154</v>
      </c>
      <c r="Q616" s="1" t="s">
        <v>156</v>
      </c>
      <c r="R616" s="1">
        <v>3</v>
      </c>
      <c r="S616" s="1">
        <f t="shared" si="38"/>
        <v>0</v>
      </c>
      <c r="T616" s="1" t="s">
        <v>173</v>
      </c>
      <c r="U616" s="1" t="s">
        <v>174</v>
      </c>
      <c r="AA616" s="1">
        <v>1</v>
      </c>
      <c r="AB616" s="1">
        <v>1</v>
      </c>
      <c r="AC616" s="1">
        <v>0</v>
      </c>
      <c r="AD616" s="1">
        <v>0</v>
      </c>
      <c r="AE616" s="1">
        <v>1</v>
      </c>
      <c r="AF616" s="1">
        <v>0</v>
      </c>
      <c r="AG616" s="1">
        <v>1</v>
      </c>
      <c r="AH616" s="1">
        <v>1</v>
      </c>
      <c r="AI616" s="1">
        <f t="shared" si="35"/>
        <v>1</v>
      </c>
      <c r="AJ616" s="1">
        <v>0</v>
      </c>
      <c r="AK616" s="1">
        <f t="shared" si="36"/>
        <v>1</v>
      </c>
      <c r="AL616" s="1">
        <v>1</v>
      </c>
    </row>
    <row r="617" spans="1:38" x14ac:dyDescent="0.3">
      <c r="A617" s="1">
        <v>2015</v>
      </c>
      <c r="B617" s="1">
        <v>616</v>
      </c>
      <c r="C617" s="1">
        <v>1</v>
      </c>
      <c r="D617" s="1" t="s">
        <v>61</v>
      </c>
      <c r="E617" s="1" t="s">
        <v>384</v>
      </c>
      <c r="F617" s="1" t="s">
        <v>763</v>
      </c>
      <c r="G617" s="1" t="s">
        <v>143</v>
      </c>
      <c r="H617" s="1" t="s">
        <v>144</v>
      </c>
      <c r="I617" s="1" t="s">
        <v>34</v>
      </c>
      <c r="J617" s="1" t="s">
        <v>45</v>
      </c>
      <c r="K617" s="1">
        <v>7</v>
      </c>
      <c r="L617" s="1">
        <v>11</v>
      </c>
      <c r="M617" s="1" t="s">
        <v>251</v>
      </c>
      <c r="N617" s="1" t="s">
        <v>34</v>
      </c>
      <c r="O617" s="1" t="s">
        <v>385</v>
      </c>
      <c r="P617" s="1" t="s">
        <v>386</v>
      </c>
      <c r="Q617" s="1" t="s">
        <v>387</v>
      </c>
      <c r="R617" s="1">
        <v>58</v>
      </c>
      <c r="S617" s="1">
        <f t="shared" si="38"/>
        <v>0</v>
      </c>
      <c r="T617" s="1" t="s">
        <v>388</v>
      </c>
      <c r="U617" s="1" t="s">
        <v>174</v>
      </c>
      <c r="AA617" s="1">
        <v>1</v>
      </c>
      <c r="AB617" s="1">
        <v>1</v>
      </c>
      <c r="AC617" s="1">
        <v>0</v>
      </c>
      <c r="AD617" s="1">
        <v>0</v>
      </c>
      <c r="AE617" s="1">
        <v>1</v>
      </c>
      <c r="AF617" s="1">
        <v>0</v>
      </c>
      <c r="AG617" s="1">
        <v>1</v>
      </c>
      <c r="AH617" s="1">
        <v>1</v>
      </c>
      <c r="AI617" s="1">
        <f t="shared" si="35"/>
        <v>1</v>
      </c>
      <c r="AJ617" s="1">
        <v>0</v>
      </c>
      <c r="AK617" s="1">
        <f t="shared" si="36"/>
        <v>1</v>
      </c>
      <c r="AL617" s="1">
        <v>1</v>
      </c>
    </row>
    <row r="618" spans="1:38" x14ac:dyDescent="0.3">
      <c r="A618" s="1">
        <v>2015</v>
      </c>
      <c r="B618" s="1">
        <v>617</v>
      </c>
      <c r="C618" s="1">
        <v>1</v>
      </c>
      <c r="D618" s="1" t="s">
        <v>61</v>
      </c>
      <c r="E618" s="1" t="s">
        <v>579</v>
      </c>
      <c r="F618" s="1" t="s">
        <v>811</v>
      </c>
      <c r="G618" s="1" t="s">
        <v>98</v>
      </c>
      <c r="H618" s="1" t="s">
        <v>216</v>
      </c>
      <c r="I618" s="1" t="s">
        <v>44</v>
      </c>
      <c r="J618" s="1" t="s">
        <v>45</v>
      </c>
      <c r="K618" s="1">
        <v>15</v>
      </c>
      <c r="L618" s="1">
        <v>19</v>
      </c>
      <c r="M618" s="1" t="s">
        <v>72</v>
      </c>
      <c r="N618" s="1" t="s">
        <v>34</v>
      </c>
      <c r="O618" s="1" t="s">
        <v>216</v>
      </c>
      <c r="P618" s="1" t="s">
        <v>209</v>
      </c>
      <c r="Q618" s="1" t="s">
        <v>210</v>
      </c>
      <c r="R618" s="1">
        <v>2</v>
      </c>
      <c r="S618" s="1">
        <f t="shared" si="38"/>
        <v>0</v>
      </c>
      <c r="T618" s="1" t="s">
        <v>56</v>
      </c>
      <c r="U618" s="1" t="s">
        <v>174</v>
      </c>
      <c r="AA618" s="1">
        <v>1</v>
      </c>
      <c r="AB618" s="1">
        <v>1</v>
      </c>
      <c r="AC618" s="1">
        <v>0</v>
      </c>
      <c r="AD618" s="1">
        <v>0</v>
      </c>
      <c r="AE618" s="1">
        <v>1</v>
      </c>
      <c r="AF618" s="1">
        <v>0</v>
      </c>
      <c r="AG618" s="1">
        <v>1</v>
      </c>
      <c r="AH618" s="1">
        <v>1</v>
      </c>
      <c r="AI618" s="1">
        <f t="shared" si="35"/>
        <v>1</v>
      </c>
      <c r="AJ618" s="1">
        <v>0</v>
      </c>
      <c r="AK618" s="1">
        <f t="shared" si="36"/>
        <v>1</v>
      </c>
      <c r="AL618" s="1">
        <v>1</v>
      </c>
    </row>
    <row r="619" spans="1:38" x14ac:dyDescent="0.3">
      <c r="A619" s="1">
        <v>2015</v>
      </c>
      <c r="B619" s="1">
        <v>618</v>
      </c>
      <c r="C619" s="1">
        <v>1</v>
      </c>
      <c r="D619" s="1" t="s">
        <v>61</v>
      </c>
      <c r="E619" s="1" t="s">
        <v>478</v>
      </c>
      <c r="F619" s="1" t="s">
        <v>812</v>
      </c>
      <c r="G619" s="1" t="s">
        <v>42</v>
      </c>
      <c r="H619" s="1" t="s">
        <v>43</v>
      </c>
      <c r="I619" s="1" t="s">
        <v>44</v>
      </c>
      <c r="J619" s="1" t="s">
        <v>45</v>
      </c>
      <c r="K619" s="1">
        <v>11</v>
      </c>
      <c r="L619" s="1">
        <v>15</v>
      </c>
      <c r="M619" s="1" t="s">
        <v>138</v>
      </c>
      <c r="N619" s="1" t="s">
        <v>44</v>
      </c>
      <c r="O619" s="1" t="s">
        <v>138</v>
      </c>
      <c r="P619" s="1" t="s">
        <v>137</v>
      </c>
      <c r="Q619" s="1" t="s">
        <v>139</v>
      </c>
      <c r="R619" s="1">
        <v>16</v>
      </c>
      <c r="S619" s="1">
        <f t="shared" si="38"/>
        <v>0</v>
      </c>
      <c r="T619" s="1" t="s">
        <v>173</v>
      </c>
      <c r="U619" s="1" t="s">
        <v>174</v>
      </c>
      <c r="AA619" s="1">
        <v>1</v>
      </c>
      <c r="AB619" s="1">
        <v>1</v>
      </c>
      <c r="AC619" s="1">
        <v>0</v>
      </c>
      <c r="AD619" s="1">
        <v>0</v>
      </c>
      <c r="AE619" s="1">
        <v>1</v>
      </c>
      <c r="AF619" s="1">
        <v>0</v>
      </c>
      <c r="AG619" s="1">
        <v>1</v>
      </c>
      <c r="AH619" s="1">
        <v>1</v>
      </c>
      <c r="AI619" s="1">
        <f t="shared" si="35"/>
        <v>1</v>
      </c>
      <c r="AJ619" s="1">
        <v>0</v>
      </c>
      <c r="AK619" s="1">
        <f t="shared" si="36"/>
        <v>1</v>
      </c>
      <c r="AL619" s="1">
        <v>1</v>
      </c>
    </row>
    <row r="620" spans="1:38" x14ac:dyDescent="0.3">
      <c r="A620" s="1">
        <v>2015</v>
      </c>
      <c r="B620" s="1">
        <v>619</v>
      </c>
      <c r="C620" s="1">
        <v>1</v>
      </c>
      <c r="D620" s="1" t="s">
        <v>61</v>
      </c>
      <c r="E620" s="1" t="s">
        <v>228</v>
      </c>
      <c r="F620" s="1" t="s">
        <v>813</v>
      </c>
      <c r="G620" s="1" t="s">
        <v>94</v>
      </c>
      <c r="H620" s="1" t="s">
        <v>95</v>
      </c>
      <c r="I620" s="1" t="s">
        <v>44</v>
      </c>
      <c r="J620" s="1" t="s">
        <v>91</v>
      </c>
      <c r="K620" s="1">
        <v>3</v>
      </c>
      <c r="L620" s="1">
        <v>3</v>
      </c>
      <c r="M620" s="1" t="s">
        <v>78</v>
      </c>
      <c r="N620" s="1" t="s">
        <v>44</v>
      </c>
      <c r="O620" s="1" t="s">
        <v>78</v>
      </c>
      <c r="P620" s="1" t="s">
        <v>77</v>
      </c>
      <c r="Q620" s="1" t="s">
        <v>79</v>
      </c>
      <c r="R620" s="1">
        <v>1</v>
      </c>
      <c r="S620" s="1">
        <f t="shared" si="38"/>
        <v>0</v>
      </c>
      <c r="T620" s="1" t="s">
        <v>173</v>
      </c>
      <c r="U620" s="1" t="s">
        <v>174</v>
      </c>
      <c r="AA620" s="1">
        <v>1</v>
      </c>
      <c r="AB620" s="1">
        <v>1</v>
      </c>
      <c r="AC620" s="1">
        <v>0</v>
      </c>
      <c r="AD620" s="1">
        <v>1</v>
      </c>
      <c r="AE620" s="1">
        <v>0</v>
      </c>
      <c r="AF620" s="1">
        <v>0</v>
      </c>
      <c r="AG620" s="1">
        <v>1</v>
      </c>
      <c r="AH620" s="1">
        <v>0</v>
      </c>
      <c r="AI620" s="1">
        <f t="shared" si="35"/>
        <v>0</v>
      </c>
      <c r="AJ620" s="1">
        <v>1</v>
      </c>
      <c r="AK620" s="1">
        <f t="shared" si="36"/>
        <v>1</v>
      </c>
      <c r="AL620" s="1">
        <v>1</v>
      </c>
    </row>
    <row r="621" spans="1:38" x14ac:dyDescent="0.3">
      <c r="A621" s="1">
        <v>2015</v>
      </c>
      <c r="B621" s="1">
        <v>620</v>
      </c>
      <c r="C621" s="1">
        <v>1</v>
      </c>
      <c r="D621" s="1" t="s">
        <v>61</v>
      </c>
      <c r="E621" s="1" t="s">
        <v>544</v>
      </c>
      <c r="F621" s="1" t="s">
        <v>814</v>
      </c>
      <c r="G621" s="1" t="s">
        <v>161</v>
      </c>
      <c r="H621" s="1" t="s">
        <v>162</v>
      </c>
      <c r="I621" s="1" t="s">
        <v>34</v>
      </c>
      <c r="J621" s="1" t="s">
        <v>45</v>
      </c>
      <c r="K621" s="1">
        <v>13</v>
      </c>
      <c r="L621" s="1">
        <v>17</v>
      </c>
      <c r="M621" s="1" t="s">
        <v>138</v>
      </c>
      <c r="N621" s="1" t="s">
        <v>44</v>
      </c>
      <c r="O621" s="1" t="s">
        <v>138</v>
      </c>
      <c r="P621" s="1" t="s">
        <v>137</v>
      </c>
      <c r="Q621" s="1" t="s">
        <v>139</v>
      </c>
      <c r="R621" s="1">
        <v>16</v>
      </c>
      <c r="S621" s="1">
        <f t="shared" si="38"/>
        <v>0</v>
      </c>
      <c r="T621" s="1" t="s">
        <v>173</v>
      </c>
      <c r="U621" s="1" t="s">
        <v>174</v>
      </c>
      <c r="AA621" s="1">
        <v>1</v>
      </c>
      <c r="AB621" s="1">
        <v>1</v>
      </c>
      <c r="AC621" s="1">
        <v>0</v>
      </c>
      <c r="AD621" s="1">
        <v>0</v>
      </c>
      <c r="AE621" s="1">
        <v>1</v>
      </c>
      <c r="AF621" s="1">
        <v>0</v>
      </c>
      <c r="AG621" s="1">
        <v>1</v>
      </c>
      <c r="AH621" s="1">
        <v>1</v>
      </c>
      <c r="AI621" s="1">
        <f t="shared" si="35"/>
        <v>1</v>
      </c>
      <c r="AJ621" s="1">
        <v>0</v>
      </c>
      <c r="AK621" s="1">
        <f t="shared" si="36"/>
        <v>1</v>
      </c>
      <c r="AL621" s="1">
        <v>1</v>
      </c>
    </row>
    <row r="622" spans="1:38" x14ac:dyDescent="0.3">
      <c r="A622" s="1">
        <v>2015</v>
      </c>
      <c r="B622" s="1">
        <v>621</v>
      </c>
      <c r="C622" s="1">
        <v>1</v>
      </c>
      <c r="D622" s="1" t="s">
        <v>61</v>
      </c>
      <c r="E622" s="1" t="s">
        <v>519</v>
      </c>
      <c r="F622" s="1" t="s">
        <v>688</v>
      </c>
      <c r="G622" s="1" t="s">
        <v>63</v>
      </c>
      <c r="H622" s="1" t="s">
        <v>64</v>
      </c>
      <c r="I622" s="1" t="s">
        <v>34</v>
      </c>
      <c r="J622" s="1" t="s">
        <v>45</v>
      </c>
      <c r="K622" s="1">
        <v>12</v>
      </c>
      <c r="L622" s="1">
        <v>16</v>
      </c>
      <c r="M622" s="1" t="s">
        <v>172</v>
      </c>
      <c r="N622" s="1" t="s">
        <v>44</v>
      </c>
      <c r="O622" s="1" t="s">
        <v>64</v>
      </c>
      <c r="P622" s="1" t="s">
        <v>63</v>
      </c>
      <c r="Q622" s="1" t="s">
        <v>152</v>
      </c>
      <c r="R622" s="1">
        <v>5</v>
      </c>
      <c r="S622" s="1">
        <f t="shared" si="38"/>
        <v>0</v>
      </c>
      <c r="T622" s="1" t="s">
        <v>56</v>
      </c>
      <c r="U622" s="1" t="s">
        <v>174</v>
      </c>
      <c r="AA622" s="1">
        <v>1</v>
      </c>
      <c r="AB622" s="1">
        <v>1</v>
      </c>
      <c r="AC622" s="1">
        <v>0</v>
      </c>
      <c r="AD622" s="1">
        <v>0</v>
      </c>
      <c r="AE622" s="1">
        <v>1</v>
      </c>
      <c r="AF622" s="1">
        <v>0</v>
      </c>
      <c r="AG622" s="1">
        <v>1</v>
      </c>
      <c r="AH622" s="1">
        <v>1</v>
      </c>
      <c r="AI622" s="1">
        <f t="shared" si="35"/>
        <v>1</v>
      </c>
      <c r="AJ622" s="1">
        <v>0</v>
      </c>
      <c r="AK622" s="1">
        <f t="shared" si="36"/>
        <v>1</v>
      </c>
      <c r="AL622" s="1">
        <v>1</v>
      </c>
    </row>
    <row r="623" spans="1:38" x14ac:dyDescent="0.3">
      <c r="A623" s="1">
        <v>2015</v>
      </c>
      <c r="B623" s="1">
        <v>622</v>
      </c>
      <c r="C623" s="1">
        <v>1</v>
      </c>
      <c r="D623" s="1" t="s">
        <v>61</v>
      </c>
      <c r="E623" s="1" t="s">
        <v>299</v>
      </c>
      <c r="F623" s="1" t="s">
        <v>722</v>
      </c>
      <c r="G623" s="1" t="s">
        <v>53</v>
      </c>
      <c r="H623" s="1" t="s">
        <v>54</v>
      </c>
      <c r="I623" s="1" t="s">
        <v>34</v>
      </c>
      <c r="J623" s="1" t="s">
        <v>45</v>
      </c>
      <c r="K623" s="1">
        <v>3</v>
      </c>
      <c r="L623" s="1">
        <v>7</v>
      </c>
      <c r="M623" s="1" t="s">
        <v>87</v>
      </c>
      <c r="N623" s="1" t="s">
        <v>44</v>
      </c>
      <c r="O623" s="1" t="s">
        <v>87</v>
      </c>
      <c r="P623" s="1" t="s">
        <v>245</v>
      </c>
      <c r="Q623" s="1" t="s">
        <v>246</v>
      </c>
      <c r="R623" s="1">
        <v>121</v>
      </c>
      <c r="S623" s="1">
        <f t="shared" si="38"/>
        <v>0</v>
      </c>
      <c r="T623" s="1" t="s">
        <v>173</v>
      </c>
      <c r="U623" s="1" t="s">
        <v>174</v>
      </c>
      <c r="AA623" s="1">
        <v>1</v>
      </c>
      <c r="AB623" s="1">
        <v>1</v>
      </c>
      <c r="AC623" s="1">
        <v>0</v>
      </c>
      <c r="AD623" s="1">
        <v>0</v>
      </c>
      <c r="AE623" s="1">
        <v>1</v>
      </c>
      <c r="AF623" s="1">
        <v>0</v>
      </c>
      <c r="AG623" s="1">
        <v>1</v>
      </c>
      <c r="AH623" s="1">
        <v>1</v>
      </c>
      <c r="AI623" s="1">
        <f t="shared" si="35"/>
        <v>1</v>
      </c>
      <c r="AJ623" s="1">
        <v>0</v>
      </c>
      <c r="AK623" s="1">
        <f t="shared" si="36"/>
        <v>1</v>
      </c>
      <c r="AL623" s="1">
        <v>1</v>
      </c>
    </row>
    <row r="624" spans="1:38" x14ac:dyDescent="0.3">
      <c r="A624" s="1">
        <v>2015</v>
      </c>
      <c r="B624" s="1">
        <v>623</v>
      </c>
      <c r="C624" s="1">
        <v>1</v>
      </c>
      <c r="D624" s="1" t="s">
        <v>61</v>
      </c>
      <c r="E624" s="1" t="s">
        <v>437</v>
      </c>
      <c r="F624" s="1" t="s">
        <v>815</v>
      </c>
      <c r="G624" s="1" t="s">
        <v>81</v>
      </c>
      <c r="H624" s="1" t="s">
        <v>82</v>
      </c>
      <c r="I624" s="1" t="s">
        <v>44</v>
      </c>
      <c r="J624" s="1" t="s">
        <v>45</v>
      </c>
      <c r="K624" s="1">
        <v>9</v>
      </c>
      <c r="L624" s="1">
        <v>13</v>
      </c>
      <c r="M624" s="1" t="s">
        <v>193</v>
      </c>
      <c r="N624" s="1" t="s">
        <v>44</v>
      </c>
      <c r="O624" s="1" t="s">
        <v>82</v>
      </c>
      <c r="P624" s="1" t="s">
        <v>84</v>
      </c>
      <c r="Q624" s="1" t="s">
        <v>85</v>
      </c>
      <c r="R624" s="1">
        <v>78</v>
      </c>
      <c r="S624" s="1">
        <f t="shared" si="38"/>
        <v>0</v>
      </c>
      <c r="T624" s="1" t="s">
        <v>56</v>
      </c>
      <c r="U624" s="1" t="s">
        <v>174</v>
      </c>
      <c r="AA624" s="1">
        <v>1</v>
      </c>
      <c r="AB624" s="1">
        <v>1</v>
      </c>
      <c r="AC624" s="1">
        <v>0</v>
      </c>
      <c r="AD624" s="1">
        <v>0</v>
      </c>
      <c r="AE624" s="1">
        <v>1</v>
      </c>
      <c r="AF624" s="1">
        <v>0</v>
      </c>
      <c r="AG624" s="1">
        <v>1</v>
      </c>
      <c r="AH624" s="1">
        <v>1</v>
      </c>
      <c r="AI624" s="1">
        <f t="shared" si="35"/>
        <v>1</v>
      </c>
      <c r="AJ624" s="1">
        <v>0</v>
      </c>
      <c r="AK624" s="1">
        <f t="shared" si="36"/>
        <v>1</v>
      </c>
      <c r="AL624" s="1">
        <v>1</v>
      </c>
    </row>
    <row r="625" spans="1:38" x14ac:dyDescent="0.3">
      <c r="A625" s="1">
        <v>2015</v>
      </c>
      <c r="B625" s="1">
        <v>624</v>
      </c>
      <c r="C625" s="1">
        <v>2</v>
      </c>
      <c r="D625" s="1" t="s">
        <v>61</v>
      </c>
      <c r="E625" s="1" t="s">
        <v>437</v>
      </c>
      <c r="F625" s="1" t="s">
        <v>815</v>
      </c>
      <c r="G625" s="1" t="s">
        <v>81</v>
      </c>
      <c r="H625" s="1" t="s">
        <v>82</v>
      </c>
      <c r="I625" s="1" t="s">
        <v>44</v>
      </c>
      <c r="J625" s="1" t="s">
        <v>45</v>
      </c>
      <c r="K625" s="1">
        <v>11</v>
      </c>
      <c r="L625" s="1">
        <v>15</v>
      </c>
      <c r="M625" s="1" t="s">
        <v>144</v>
      </c>
      <c r="N625" s="1" t="s">
        <v>34</v>
      </c>
      <c r="O625" s="1" t="s">
        <v>82</v>
      </c>
      <c r="P625" s="1" t="s">
        <v>84</v>
      </c>
      <c r="Q625" s="1" t="s">
        <v>85</v>
      </c>
      <c r="R625" s="1">
        <v>78</v>
      </c>
      <c r="S625" s="1">
        <f t="shared" si="38"/>
        <v>0</v>
      </c>
      <c r="T625" s="1" t="s">
        <v>56</v>
      </c>
      <c r="U625" s="1" t="s">
        <v>174</v>
      </c>
      <c r="AA625" s="1">
        <v>1</v>
      </c>
      <c r="AB625" s="1">
        <v>1</v>
      </c>
      <c r="AC625" s="1">
        <v>0</v>
      </c>
      <c r="AD625" s="1">
        <v>0</v>
      </c>
      <c r="AE625" s="1">
        <v>1</v>
      </c>
      <c r="AF625" s="1">
        <v>0</v>
      </c>
      <c r="AG625" s="1">
        <v>1</v>
      </c>
      <c r="AH625" s="1">
        <v>1</v>
      </c>
      <c r="AI625" s="1">
        <f t="shared" si="35"/>
        <v>1</v>
      </c>
      <c r="AJ625" s="1">
        <v>0</v>
      </c>
      <c r="AK625" s="1">
        <f t="shared" si="36"/>
        <v>1</v>
      </c>
      <c r="AL625" s="1">
        <v>1</v>
      </c>
    </row>
    <row r="626" spans="1:38" x14ac:dyDescent="0.3">
      <c r="A626" s="1">
        <v>2015</v>
      </c>
      <c r="B626" s="1">
        <v>625</v>
      </c>
      <c r="C626" s="1">
        <v>1</v>
      </c>
      <c r="D626" s="1" t="s">
        <v>61</v>
      </c>
      <c r="E626" s="1" t="s">
        <v>364</v>
      </c>
      <c r="F626" s="1" t="s">
        <v>816</v>
      </c>
      <c r="G626" s="1" t="s">
        <v>98</v>
      </c>
      <c r="H626" s="1" t="s">
        <v>216</v>
      </c>
      <c r="I626" s="1" t="s">
        <v>44</v>
      </c>
      <c r="J626" s="1" t="s">
        <v>45</v>
      </c>
      <c r="K626" s="1">
        <v>6</v>
      </c>
      <c r="L626" s="1">
        <v>10</v>
      </c>
      <c r="M626" s="1" t="s">
        <v>155</v>
      </c>
      <c r="N626" s="1" t="s">
        <v>34</v>
      </c>
      <c r="O626" s="1" t="s">
        <v>155</v>
      </c>
      <c r="P626" s="1" t="s">
        <v>154</v>
      </c>
      <c r="Q626" s="1" t="s">
        <v>156</v>
      </c>
      <c r="R626" s="1">
        <v>3</v>
      </c>
      <c r="S626" s="1">
        <f t="shared" si="38"/>
        <v>0</v>
      </c>
      <c r="T626" s="1" t="s">
        <v>173</v>
      </c>
      <c r="U626" s="1" t="s">
        <v>174</v>
      </c>
      <c r="AA626" s="1">
        <v>1</v>
      </c>
      <c r="AB626" s="1">
        <v>1</v>
      </c>
      <c r="AC626" s="1">
        <v>0</v>
      </c>
      <c r="AD626" s="1">
        <v>0</v>
      </c>
      <c r="AE626" s="1">
        <v>1</v>
      </c>
      <c r="AF626" s="1">
        <v>0</v>
      </c>
      <c r="AG626" s="1">
        <v>1</v>
      </c>
      <c r="AH626" s="1">
        <v>1</v>
      </c>
      <c r="AI626" s="1">
        <f t="shared" si="35"/>
        <v>1</v>
      </c>
      <c r="AJ626" s="1">
        <v>0</v>
      </c>
      <c r="AK626" s="1">
        <f t="shared" si="36"/>
        <v>1</v>
      </c>
      <c r="AL626" s="1">
        <v>1</v>
      </c>
    </row>
    <row r="627" spans="1:38" x14ac:dyDescent="0.3">
      <c r="A627" s="1">
        <v>2015</v>
      </c>
      <c r="B627" s="1">
        <v>626</v>
      </c>
      <c r="C627" s="1">
        <v>1</v>
      </c>
      <c r="D627" s="1" t="s">
        <v>61</v>
      </c>
      <c r="E627" s="1" t="s">
        <v>343</v>
      </c>
      <c r="F627" s="1" t="s">
        <v>817</v>
      </c>
      <c r="G627" s="1" t="s">
        <v>32</v>
      </c>
      <c r="H627" s="1" t="s">
        <v>33</v>
      </c>
      <c r="I627" s="1" t="s">
        <v>34</v>
      </c>
      <c r="J627" s="1" t="s">
        <v>45</v>
      </c>
      <c r="K627" s="1">
        <v>7</v>
      </c>
      <c r="L627" s="1">
        <v>11</v>
      </c>
      <c r="M627" s="1" t="s">
        <v>68</v>
      </c>
      <c r="N627" s="1" t="s">
        <v>34</v>
      </c>
      <c r="O627" s="1" t="s">
        <v>68</v>
      </c>
      <c r="P627" s="1" t="s">
        <v>69</v>
      </c>
      <c r="Q627" s="1" t="s">
        <v>70</v>
      </c>
      <c r="R627" s="1">
        <v>326</v>
      </c>
      <c r="S627" s="1">
        <f t="shared" si="38"/>
        <v>1</v>
      </c>
      <c r="T627" s="1" t="s">
        <v>173</v>
      </c>
      <c r="U627" s="1" t="s">
        <v>174</v>
      </c>
      <c r="AA627" s="1">
        <v>1</v>
      </c>
      <c r="AB627" s="1">
        <v>1</v>
      </c>
      <c r="AC627" s="1">
        <v>0</v>
      </c>
      <c r="AD627" s="1">
        <v>0</v>
      </c>
      <c r="AE627" s="1">
        <v>1</v>
      </c>
      <c r="AF627" s="1">
        <v>0</v>
      </c>
      <c r="AG627" s="1">
        <v>1</v>
      </c>
      <c r="AH627" s="1">
        <v>1</v>
      </c>
      <c r="AI627" s="1">
        <f t="shared" si="35"/>
        <v>1</v>
      </c>
      <c r="AJ627" s="1">
        <v>0</v>
      </c>
      <c r="AK627" s="1">
        <f t="shared" si="36"/>
        <v>1</v>
      </c>
      <c r="AL627" s="1">
        <v>1</v>
      </c>
    </row>
    <row r="628" spans="1:38" x14ac:dyDescent="0.3">
      <c r="A628" s="1">
        <v>2015</v>
      </c>
      <c r="B628" s="1">
        <v>627</v>
      </c>
      <c r="C628" s="1">
        <v>1</v>
      </c>
      <c r="D628" s="1" t="s">
        <v>61</v>
      </c>
      <c r="E628" s="1" t="s">
        <v>344</v>
      </c>
      <c r="F628" s="1" t="s">
        <v>818</v>
      </c>
      <c r="G628" s="1" t="s">
        <v>32</v>
      </c>
      <c r="H628" s="1" t="s">
        <v>33</v>
      </c>
      <c r="I628" s="1" t="s">
        <v>34</v>
      </c>
      <c r="J628" s="1" t="s">
        <v>45</v>
      </c>
      <c r="K628" s="1">
        <v>5</v>
      </c>
      <c r="L628" s="1">
        <v>9</v>
      </c>
      <c r="M628" s="1" t="s">
        <v>128</v>
      </c>
      <c r="N628" s="1" t="s">
        <v>44</v>
      </c>
      <c r="O628" s="1" t="s">
        <v>33</v>
      </c>
      <c r="P628" s="1" t="s">
        <v>32</v>
      </c>
      <c r="Q628" s="1" t="s">
        <v>201</v>
      </c>
      <c r="R628" s="1">
        <v>3</v>
      </c>
      <c r="S628" s="1">
        <f t="shared" si="38"/>
        <v>0</v>
      </c>
      <c r="T628" s="1" t="s">
        <v>56</v>
      </c>
      <c r="U628" s="1" t="s">
        <v>174</v>
      </c>
      <c r="AA628" s="1">
        <v>1</v>
      </c>
      <c r="AB628" s="1">
        <v>1</v>
      </c>
      <c r="AC628" s="1">
        <v>0</v>
      </c>
      <c r="AD628" s="1">
        <v>0</v>
      </c>
      <c r="AE628" s="1">
        <v>1</v>
      </c>
      <c r="AF628" s="1">
        <v>0</v>
      </c>
      <c r="AG628" s="1">
        <v>1</v>
      </c>
      <c r="AH628" s="1">
        <v>1</v>
      </c>
      <c r="AI628" s="1">
        <f t="shared" si="35"/>
        <v>1</v>
      </c>
      <c r="AJ628" s="1">
        <v>0</v>
      </c>
      <c r="AK628" s="1">
        <f t="shared" si="36"/>
        <v>1</v>
      </c>
      <c r="AL628" s="1">
        <v>1</v>
      </c>
    </row>
    <row r="629" spans="1:38" x14ac:dyDescent="0.3">
      <c r="A629" s="1">
        <v>2015</v>
      </c>
      <c r="B629" s="1">
        <v>628</v>
      </c>
      <c r="C629" s="1">
        <v>1</v>
      </c>
      <c r="D629" s="1" t="s">
        <v>61</v>
      </c>
      <c r="E629" s="1" t="s">
        <v>62</v>
      </c>
      <c r="F629" s="1" t="s">
        <v>805</v>
      </c>
      <c r="G629" s="1" t="s">
        <v>250</v>
      </c>
      <c r="H629" s="1" t="s">
        <v>251</v>
      </c>
      <c r="I629" s="1" t="s">
        <v>34</v>
      </c>
      <c r="J629" s="1" t="s">
        <v>45</v>
      </c>
      <c r="K629" s="1">
        <v>10</v>
      </c>
      <c r="L629" s="1">
        <v>14</v>
      </c>
      <c r="M629" s="1" t="s">
        <v>33</v>
      </c>
      <c r="N629" s="1" t="s">
        <v>34</v>
      </c>
      <c r="O629" s="1" t="s">
        <v>33</v>
      </c>
      <c r="P629" s="1" t="s">
        <v>32</v>
      </c>
      <c r="Q629" s="1" t="s">
        <v>201</v>
      </c>
      <c r="R629" s="1">
        <v>3</v>
      </c>
      <c r="S629" s="1">
        <f t="shared" si="38"/>
        <v>0</v>
      </c>
      <c r="T629" s="1" t="s">
        <v>173</v>
      </c>
      <c r="U629" s="1" t="s">
        <v>174</v>
      </c>
      <c r="AA629" s="1">
        <v>1</v>
      </c>
      <c r="AB629" s="1">
        <v>1</v>
      </c>
      <c r="AC629" s="1">
        <v>0</v>
      </c>
      <c r="AD629" s="1">
        <v>0</v>
      </c>
      <c r="AE629" s="1">
        <v>1</v>
      </c>
      <c r="AF629" s="1">
        <v>0</v>
      </c>
      <c r="AG629" s="1">
        <v>1</v>
      </c>
      <c r="AH629" s="1">
        <v>1</v>
      </c>
      <c r="AI629" s="1">
        <f t="shared" si="35"/>
        <v>1</v>
      </c>
      <c r="AJ629" s="1">
        <v>0</v>
      </c>
      <c r="AK629" s="1">
        <f t="shared" si="36"/>
        <v>1</v>
      </c>
      <c r="AL629" s="1">
        <v>1</v>
      </c>
    </row>
    <row r="630" spans="1:38" x14ac:dyDescent="0.3">
      <c r="A630" s="1">
        <v>2015</v>
      </c>
      <c r="B630" s="1">
        <v>629</v>
      </c>
      <c r="C630" s="1">
        <v>1</v>
      </c>
      <c r="D630" s="1" t="s">
        <v>61</v>
      </c>
      <c r="E630" s="1" t="s">
        <v>520</v>
      </c>
      <c r="F630" s="1" t="s">
        <v>819</v>
      </c>
      <c r="G630" s="1" t="s">
        <v>115</v>
      </c>
      <c r="H630" s="1" t="s">
        <v>116</v>
      </c>
      <c r="I630" s="1" t="s">
        <v>34</v>
      </c>
      <c r="J630" s="1" t="s">
        <v>45</v>
      </c>
      <c r="K630" s="1">
        <v>12</v>
      </c>
      <c r="L630" s="1">
        <v>16</v>
      </c>
      <c r="M630" s="1" t="s">
        <v>155</v>
      </c>
      <c r="N630" s="1" t="s">
        <v>34</v>
      </c>
      <c r="O630" s="1" t="s">
        <v>116</v>
      </c>
      <c r="P630" s="1" t="s">
        <v>115</v>
      </c>
      <c r="Q630" s="1" t="s">
        <v>118</v>
      </c>
      <c r="R630" s="1">
        <v>184</v>
      </c>
      <c r="S630" s="1">
        <f t="shared" si="38"/>
        <v>0</v>
      </c>
      <c r="T630" s="1" t="s">
        <v>56</v>
      </c>
      <c r="U630" s="1" t="s">
        <v>174</v>
      </c>
      <c r="AA630" s="1">
        <v>1</v>
      </c>
      <c r="AB630" s="1">
        <v>1</v>
      </c>
      <c r="AC630" s="1">
        <v>0</v>
      </c>
      <c r="AD630" s="1">
        <v>0</v>
      </c>
      <c r="AE630" s="1">
        <v>1</v>
      </c>
      <c r="AF630" s="1">
        <v>0</v>
      </c>
      <c r="AG630" s="1">
        <v>1</v>
      </c>
      <c r="AH630" s="1">
        <v>1</v>
      </c>
      <c r="AI630" s="1">
        <f t="shared" si="35"/>
        <v>1</v>
      </c>
      <c r="AJ630" s="1">
        <v>0</v>
      </c>
      <c r="AK630" s="1">
        <f t="shared" si="36"/>
        <v>1</v>
      </c>
      <c r="AL630" s="1">
        <v>1</v>
      </c>
    </row>
    <row r="631" spans="1:38" x14ac:dyDescent="0.3">
      <c r="A631" s="1">
        <v>2015</v>
      </c>
      <c r="B631" s="1">
        <v>630</v>
      </c>
      <c r="C631" s="1">
        <v>1</v>
      </c>
      <c r="D631" s="1" t="s">
        <v>61</v>
      </c>
      <c r="E631" s="1" t="s">
        <v>345</v>
      </c>
      <c r="F631" s="1" t="s">
        <v>787</v>
      </c>
      <c r="G631" s="1" t="s">
        <v>137</v>
      </c>
      <c r="H631" s="1" t="s">
        <v>138</v>
      </c>
      <c r="I631" s="1" t="s">
        <v>44</v>
      </c>
      <c r="J631" s="1" t="s">
        <v>45</v>
      </c>
      <c r="K631" s="1">
        <v>5</v>
      </c>
      <c r="L631" s="1">
        <v>9</v>
      </c>
      <c r="M631" s="1" t="s">
        <v>172</v>
      </c>
      <c r="N631" s="1" t="s">
        <v>44</v>
      </c>
      <c r="O631" s="1" t="s">
        <v>138</v>
      </c>
      <c r="P631" s="1" t="s">
        <v>137</v>
      </c>
      <c r="Q631" s="1" t="s">
        <v>139</v>
      </c>
      <c r="R631" s="1">
        <v>16</v>
      </c>
      <c r="S631" s="1">
        <f t="shared" si="38"/>
        <v>0</v>
      </c>
      <c r="T631" s="1" t="s">
        <v>56</v>
      </c>
      <c r="U631" s="1" t="s">
        <v>174</v>
      </c>
      <c r="AA631" s="1">
        <v>1</v>
      </c>
      <c r="AB631" s="1">
        <v>1</v>
      </c>
      <c r="AC631" s="1">
        <v>0</v>
      </c>
      <c r="AD631" s="1">
        <v>0</v>
      </c>
      <c r="AE631" s="1">
        <v>1</v>
      </c>
      <c r="AF631" s="1">
        <v>0</v>
      </c>
      <c r="AG631" s="1">
        <v>1</v>
      </c>
      <c r="AH631" s="1">
        <v>1</v>
      </c>
      <c r="AI631" s="1">
        <f t="shared" si="35"/>
        <v>1</v>
      </c>
      <c r="AJ631" s="1">
        <v>0</v>
      </c>
      <c r="AK631" s="1">
        <f t="shared" si="36"/>
        <v>1</v>
      </c>
      <c r="AL631" s="1">
        <v>1</v>
      </c>
    </row>
    <row r="632" spans="1:38" x14ac:dyDescent="0.3">
      <c r="A632" s="1">
        <v>2015</v>
      </c>
      <c r="B632" s="1">
        <v>631</v>
      </c>
      <c r="C632" s="1">
        <v>1</v>
      </c>
      <c r="D632" s="1" t="s">
        <v>61</v>
      </c>
      <c r="E632" s="1" t="s">
        <v>211</v>
      </c>
      <c r="F632" s="1" t="s">
        <v>729</v>
      </c>
      <c r="G632" s="1" t="s">
        <v>183</v>
      </c>
      <c r="H632" s="1" t="s">
        <v>184</v>
      </c>
      <c r="I632" s="1" t="s">
        <v>44</v>
      </c>
      <c r="J632" s="1" t="s">
        <v>91</v>
      </c>
      <c r="K632" s="1">
        <v>2</v>
      </c>
      <c r="L632" s="1">
        <v>2</v>
      </c>
      <c r="M632" s="1" t="s">
        <v>212</v>
      </c>
      <c r="N632" s="1" t="s">
        <v>44</v>
      </c>
      <c r="O632" s="1" t="s">
        <v>212</v>
      </c>
      <c r="P632" s="1" t="s">
        <v>213</v>
      </c>
      <c r="Q632" s="1" t="s">
        <v>214</v>
      </c>
      <c r="R632" s="1">
        <v>4</v>
      </c>
      <c r="S632" s="1">
        <f t="shared" si="38"/>
        <v>0</v>
      </c>
      <c r="T632" s="1" t="s">
        <v>173</v>
      </c>
      <c r="U632" s="1" t="s">
        <v>174</v>
      </c>
      <c r="AA632" s="1">
        <v>1</v>
      </c>
      <c r="AB632" s="1">
        <v>1</v>
      </c>
      <c r="AC632" s="1">
        <v>0</v>
      </c>
      <c r="AD632" s="1">
        <v>1</v>
      </c>
      <c r="AE632" s="1">
        <v>0</v>
      </c>
      <c r="AF632" s="1">
        <v>0</v>
      </c>
      <c r="AG632" s="1">
        <v>1</v>
      </c>
      <c r="AH632" s="1">
        <v>0</v>
      </c>
      <c r="AI632" s="1">
        <f t="shared" si="35"/>
        <v>0</v>
      </c>
      <c r="AJ632" s="1">
        <v>1</v>
      </c>
      <c r="AK632" s="1">
        <f t="shared" si="36"/>
        <v>1</v>
      </c>
      <c r="AL632" s="1">
        <v>1</v>
      </c>
    </row>
    <row r="633" spans="1:38" x14ac:dyDescent="0.3">
      <c r="A633" s="1">
        <v>2015</v>
      </c>
      <c r="B633" s="1">
        <v>632</v>
      </c>
      <c r="C633" s="1">
        <v>1</v>
      </c>
      <c r="D633" s="1" t="s">
        <v>61</v>
      </c>
      <c r="E633" s="1" t="s">
        <v>604</v>
      </c>
      <c r="F633" s="1" t="s">
        <v>770</v>
      </c>
      <c r="G633" s="1" t="s">
        <v>196</v>
      </c>
      <c r="H633" s="1" t="s">
        <v>195</v>
      </c>
      <c r="I633" s="1" t="s">
        <v>34</v>
      </c>
      <c r="J633" s="1" t="s">
        <v>45</v>
      </c>
      <c r="K633" s="1">
        <v>16</v>
      </c>
      <c r="L633" s="1">
        <v>20</v>
      </c>
      <c r="M633" s="1" t="s">
        <v>72</v>
      </c>
      <c r="N633" s="1" t="s">
        <v>34</v>
      </c>
      <c r="O633" s="1" t="s">
        <v>195</v>
      </c>
      <c r="P633" s="1" t="s">
        <v>196</v>
      </c>
      <c r="Q633" s="1" t="s">
        <v>197</v>
      </c>
      <c r="R633" s="1">
        <v>303</v>
      </c>
      <c r="S633" s="1">
        <f t="shared" si="38"/>
        <v>1</v>
      </c>
      <c r="T633" s="1" t="s">
        <v>56</v>
      </c>
      <c r="U633" s="1" t="s">
        <v>174</v>
      </c>
      <c r="AA633" s="1">
        <v>1</v>
      </c>
      <c r="AB633" s="1">
        <v>1</v>
      </c>
      <c r="AC633" s="1">
        <v>0</v>
      </c>
      <c r="AD633" s="1">
        <v>0</v>
      </c>
      <c r="AE633" s="1">
        <v>1</v>
      </c>
      <c r="AF633" s="1">
        <v>0</v>
      </c>
      <c r="AG633" s="1">
        <v>1</v>
      </c>
      <c r="AH633" s="1">
        <v>1</v>
      </c>
      <c r="AI633" s="1">
        <f t="shared" si="35"/>
        <v>1</v>
      </c>
      <c r="AJ633" s="1">
        <v>0</v>
      </c>
      <c r="AK633" s="1">
        <f t="shared" si="36"/>
        <v>1</v>
      </c>
      <c r="AL633" s="1">
        <v>1</v>
      </c>
    </row>
    <row r="634" spans="1:38" x14ac:dyDescent="0.3">
      <c r="A634" s="1">
        <v>2015</v>
      </c>
      <c r="B634" s="1">
        <v>633</v>
      </c>
      <c r="C634" s="1">
        <v>1</v>
      </c>
      <c r="D634" s="1" t="s">
        <v>61</v>
      </c>
      <c r="E634" s="1" t="s">
        <v>605</v>
      </c>
      <c r="F634" s="1" t="s">
        <v>820</v>
      </c>
      <c r="G634" s="1" t="s">
        <v>102</v>
      </c>
      <c r="H634" s="1" t="s">
        <v>103</v>
      </c>
      <c r="I634" s="1" t="s">
        <v>34</v>
      </c>
      <c r="J634" s="1" t="s">
        <v>45</v>
      </c>
      <c r="K634" s="1">
        <v>16</v>
      </c>
      <c r="L634" s="1">
        <v>20</v>
      </c>
      <c r="M634" s="1" t="s">
        <v>64</v>
      </c>
      <c r="N634" s="1" t="s">
        <v>34</v>
      </c>
      <c r="O634" s="1" t="s">
        <v>64</v>
      </c>
      <c r="P634" s="1" t="s">
        <v>63</v>
      </c>
      <c r="Q634" s="1" t="s">
        <v>152</v>
      </c>
      <c r="R634" s="1">
        <v>5</v>
      </c>
      <c r="S634" s="1">
        <f t="shared" si="38"/>
        <v>0</v>
      </c>
      <c r="T634" s="1" t="s">
        <v>173</v>
      </c>
      <c r="U634" s="1" t="s">
        <v>174</v>
      </c>
      <c r="AA634" s="1">
        <v>1</v>
      </c>
      <c r="AB634" s="1">
        <v>1</v>
      </c>
      <c r="AC634" s="1">
        <v>0</v>
      </c>
      <c r="AD634" s="1">
        <v>0</v>
      </c>
      <c r="AE634" s="1">
        <v>1</v>
      </c>
      <c r="AF634" s="1">
        <v>0</v>
      </c>
      <c r="AG634" s="1">
        <v>1</v>
      </c>
      <c r="AH634" s="1">
        <v>1</v>
      </c>
      <c r="AI634" s="1">
        <f t="shared" si="35"/>
        <v>1</v>
      </c>
      <c r="AJ634" s="1">
        <v>0</v>
      </c>
      <c r="AK634" s="1">
        <f t="shared" si="36"/>
        <v>1</v>
      </c>
      <c r="AL634" s="1">
        <v>1</v>
      </c>
    </row>
    <row r="635" spans="1:38" x14ac:dyDescent="0.3">
      <c r="A635" s="1">
        <v>2015</v>
      </c>
      <c r="B635" s="1">
        <v>634</v>
      </c>
      <c r="C635" s="1">
        <v>1</v>
      </c>
      <c r="D635" s="1" t="s">
        <v>61</v>
      </c>
      <c r="E635" s="1" t="s">
        <v>416</v>
      </c>
      <c r="F635" s="1" t="s">
        <v>821</v>
      </c>
      <c r="G635" s="1" t="s">
        <v>127</v>
      </c>
      <c r="H635" s="1" t="s">
        <v>128</v>
      </c>
      <c r="I635" s="1" t="s">
        <v>44</v>
      </c>
      <c r="J635" s="1" t="s">
        <v>45</v>
      </c>
      <c r="K635" s="1">
        <v>8</v>
      </c>
      <c r="L635" s="1">
        <v>12</v>
      </c>
      <c r="M635" s="1" t="s">
        <v>68</v>
      </c>
      <c r="N635" s="1" t="s">
        <v>34</v>
      </c>
      <c r="O635" s="1" t="s">
        <v>128</v>
      </c>
      <c r="P635" s="1" t="s">
        <v>127</v>
      </c>
      <c r="Q635" s="1" t="s">
        <v>129</v>
      </c>
      <c r="R635" s="1">
        <v>177</v>
      </c>
      <c r="S635" s="1">
        <f t="shared" si="38"/>
        <v>0</v>
      </c>
      <c r="T635" s="1" t="s">
        <v>56</v>
      </c>
      <c r="U635" s="1" t="s">
        <v>174</v>
      </c>
      <c r="AA635" s="1">
        <v>1</v>
      </c>
      <c r="AB635" s="1">
        <v>1</v>
      </c>
      <c r="AC635" s="1">
        <v>0</v>
      </c>
      <c r="AD635" s="1">
        <v>0</v>
      </c>
      <c r="AE635" s="1">
        <v>1</v>
      </c>
      <c r="AF635" s="1">
        <v>0</v>
      </c>
      <c r="AG635" s="1">
        <v>1</v>
      </c>
      <c r="AH635" s="1">
        <v>1</v>
      </c>
      <c r="AI635" s="1">
        <f t="shared" si="35"/>
        <v>1</v>
      </c>
      <c r="AJ635" s="1">
        <v>0</v>
      </c>
      <c r="AK635" s="1">
        <f t="shared" si="36"/>
        <v>1</v>
      </c>
      <c r="AL635" s="1">
        <v>1</v>
      </c>
    </row>
    <row r="636" spans="1:38" x14ac:dyDescent="0.3">
      <c r="A636" s="1">
        <v>2015</v>
      </c>
      <c r="B636" s="1">
        <v>635</v>
      </c>
      <c r="C636" s="1">
        <v>1</v>
      </c>
      <c r="D636" s="1" t="s">
        <v>61</v>
      </c>
      <c r="E636" s="1" t="s">
        <v>939</v>
      </c>
      <c r="F636" s="1" t="s">
        <v>822</v>
      </c>
      <c r="G636" s="1" t="s">
        <v>143</v>
      </c>
      <c r="H636" s="1" t="s">
        <v>144</v>
      </c>
      <c r="I636" s="1" t="s">
        <v>34</v>
      </c>
      <c r="J636" s="1" t="s">
        <v>45</v>
      </c>
      <c r="K636" s="1">
        <v>4</v>
      </c>
      <c r="L636" s="1">
        <v>8</v>
      </c>
      <c r="M636" s="1" t="s">
        <v>216</v>
      </c>
      <c r="N636" s="1" t="s">
        <v>44</v>
      </c>
      <c r="O636" s="1" t="s">
        <v>144</v>
      </c>
      <c r="P636" s="1" t="s">
        <v>145</v>
      </c>
      <c r="Q636" s="1" t="s">
        <v>146</v>
      </c>
      <c r="R636" s="1">
        <v>232</v>
      </c>
      <c r="S636" s="1">
        <f t="shared" si="38"/>
        <v>1</v>
      </c>
      <c r="T636" s="1" t="s">
        <v>56</v>
      </c>
      <c r="U636" s="1" t="s">
        <v>174</v>
      </c>
      <c r="AA636" s="1">
        <v>1</v>
      </c>
      <c r="AB636" s="1">
        <v>1</v>
      </c>
      <c r="AC636" s="1">
        <v>0</v>
      </c>
      <c r="AD636" s="1">
        <v>0</v>
      </c>
      <c r="AE636" s="1">
        <v>1</v>
      </c>
      <c r="AF636" s="1">
        <v>0</v>
      </c>
      <c r="AG636" s="1">
        <v>1</v>
      </c>
      <c r="AH636" s="1">
        <v>1</v>
      </c>
      <c r="AI636" s="1">
        <f t="shared" si="35"/>
        <v>1</v>
      </c>
      <c r="AJ636" s="1">
        <v>0</v>
      </c>
      <c r="AK636" s="1">
        <f t="shared" si="36"/>
        <v>1</v>
      </c>
      <c r="AL636" s="1">
        <v>1</v>
      </c>
    </row>
    <row r="637" spans="1:38" x14ac:dyDescent="0.3">
      <c r="A637" s="1">
        <v>2015</v>
      </c>
      <c r="B637" s="1">
        <v>636</v>
      </c>
      <c r="C637" s="1">
        <v>1</v>
      </c>
      <c r="D637" s="1" t="s">
        <v>61</v>
      </c>
      <c r="E637" s="1" t="s">
        <v>939</v>
      </c>
      <c r="F637" s="1" t="s">
        <v>825</v>
      </c>
      <c r="G637" s="1" t="s">
        <v>127</v>
      </c>
      <c r="H637" s="1" t="s">
        <v>128</v>
      </c>
      <c r="I637" s="1" t="s">
        <v>44</v>
      </c>
      <c r="J637" s="1" t="s">
        <v>45</v>
      </c>
      <c r="K637" s="1">
        <v>2</v>
      </c>
      <c r="L637" s="1">
        <v>6</v>
      </c>
      <c r="M637" s="1" t="s">
        <v>87</v>
      </c>
      <c r="N637" s="1" t="s">
        <v>44</v>
      </c>
      <c r="O637" s="1" t="s">
        <v>128</v>
      </c>
      <c r="P637" s="1" t="s">
        <v>127</v>
      </c>
      <c r="Q637" s="1" t="s">
        <v>129</v>
      </c>
      <c r="R637" s="1">
        <v>177</v>
      </c>
      <c r="S637" s="1">
        <f t="shared" si="38"/>
        <v>0</v>
      </c>
      <c r="T637" s="1" t="s">
        <v>56</v>
      </c>
      <c r="U637" s="1" t="s">
        <v>174</v>
      </c>
      <c r="AA637" s="1">
        <v>1</v>
      </c>
      <c r="AB637" s="1">
        <v>1</v>
      </c>
      <c r="AC637" s="1">
        <v>0</v>
      </c>
      <c r="AD637" s="1">
        <v>0</v>
      </c>
      <c r="AE637" s="1">
        <v>1</v>
      </c>
      <c r="AF637" s="1">
        <v>0</v>
      </c>
      <c r="AG637" s="1">
        <v>1</v>
      </c>
      <c r="AH637" s="1">
        <v>1</v>
      </c>
      <c r="AI637" s="1">
        <f t="shared" si="35"/>
        <v>1</v>
      </c>
      <c r="AJ637" s="1">
        <v>0</v>
      </c>
      <c r="AK637" s="1">
        <f t="shared" si="36"/>
        <v>1</v>
      </c>
      <c r="AL637" s="1">
        <v>1</v>
      </c>
    </row>
    <row r="638" spans="1:38" x14ac:dyDescent="0.3">
      <c r="A638" s="1">
        <v>2015</v>
      </c>
      <c r="B638" s="1">
        <v>637</v>
      </c>
      <c r="C638" s="1">
        <v>1</v>
      </c>
      <c r="D638" s="1" t="s">
        <v>61</v>
      </c>
      <c r="E638" s="1" t="s">
        <v>939</v>
      </c>
      <c r="F638" s="1" t="s">
        <v>824</v>
      </c>
      <c r="G638" s="1" t="s">
        <v>32</v>
      </c>
      <c r="H638" s="1" t="s">
        <v>33</v>
      </c>
      <c r="I638" s="1" t="s">
        <v>34</v>
      </c>
      <c r="J638" s="1" t="s">
        <v>45</v>
      </c>
      <c r="K638" s="1">
        <v>12</v>
      </c>
      <c r="L638" s="1">
        <v>16</v>
      </c>
      <c r="M638" s="1" t="s">
        <v>128</v>
      </c>
      <c r="N638" s="1" t="s">
        <v>44</v>
      </c>
      <c r="O638" s="1" t="s">
        <v>128</v>
      </c>
      <c r="P638" s="1" t="s">
        <v>127</v>
      </c>
      <c r="Q638" s="1" t="s">
        <v>129</v>
      </c>
      <c r="R638" s="1">
        <v>177</v>
      </c>
      <c r="S638" s="1">
        <f t="shared" si="38"/>
        <v>0</v>
      </c>
      <c r="T638" s="1" t="s">
        <v>173</v>
      </c>
      <c r="U638" s="1" t="s">
        <v>174</v>
      </c>
      <c r="AA638" s="1">
        <v>1</v>
      </c>
      <c r="AB638" s="1">
        <v>1</v>
      </c>
      <c r="AC638" s="1">
        <v>0</v>
      </c>
      <c r="AD638" s="1">
        <v>0</v>
      </c>
      <c r="AE638" s="1">
        <v>1</v>
      </c>
      <c r="AF638" s="1">
        <v>0</v>
      </c>
      <c r="AG638" s="1">
        <v>1</v>
      </c>
      <c r="AH638" s="1">
        <v>1</v>
      </c>
      <c r="AI638" s="1">
        <f t="shared" si="35"/>
        <v>1</v>
      </c>
      <c r="AJ638" s="1">
        <v>0</v>
      </c>
      <c r="AK638" s="1">
        <f t="shared" si="36"/>
        <v>1</v>
      </c>
      <c r="AL638" s="1">
        <v>1</v>
      </c>
    </row>
    <row r="639" spans="1:38" x14ac:dyDescent="0.3">
      <c r="A639" s="1">
        <v>2015</v>
      </c>
      <c r="B639" s="1">
        <v>638</v>
      </c>
      <c r="C639" s="1">
        <v>1</v>
      </c>
      <c r="D639" s="1" t="s">
        <v>61</v>
      </c>
      <c r="E639" s="1" t="s">
        <v>939</v>
      </c>
      <c r="F639" s="1" t="s">
        <v>823</v>
      </c>
      <c r="G639" s="1" t="s">
        <v>137</v>
      </c>
      <c r="H639" s="1" t="s">
        <v>138</v>
      </c>
      <c r="I639" s="1" t="s">
        <v>44</v>
      </c>
      <c r="J639" s="1" t="s">
        <v>45</v>
      </c>
      <c r="K639" s="1">
        <v>13</v>
      </c>
      <c r="L639" s="1">
        <v>17</v>
      </c>
      <c r="M639" s="1" t="s">
        <v>162</v>
      </c>
      <c r="N639" s="1" t="s">
        <v>34</v>
      </c>
      <c r="O639" s="1" t="s">
        <v>138</v>
      </c>
      <c r="P639" s="1" t="s">
        <v>137</v>
      </c>
      <c r="Q639" s="1" t="s">
        <v>139</v>
      </c>
      <c r="R639" s="1">
        <v>16</v>
      </c>
      <c r="S639" s="1">
        <f t="shared" si="38"/>
        <v>0</v>
      </c>
      <c r="T639" s="1" t="s">
        <v>56</v>
      </c>
      <c r="U639" s="1" t="s">
        <v>174</v>
      </c>
      <c r="AA639" s="1">
        <v>1</v>
      </c>
      <c r="AB639" s="1">
        <v>1</v>
      </c>
      <c r="AC639" s="1">
        <v>0</v>
      </c>
      <c r="AD639" s="1">
        <v>0</v>
      </c>
      <c r="AE639" s="1">
        <v>1</v>
      </c>
      <c r="AF639" s="1">
        <v>0</v>
      </c>
      <c r="AG639" s="1">
        <v>1</v>
      </c>
      <c r="AH639" s="1">
        <v>1</v>
      </c>
      <c r="AI639" s="1">
        <f t="shared" si="35"/>
        <v>1</v>
      </c>
      <c r="AJ639" s="1">
        <v>0</v>
      </c>
      <c r="AK639" s="1">
        <f t="shared" si="36"/>
        <v>1</v>
      </c>
      <c r="AL639" s="1">
        <v>1</v>
      </c>
    </row>
    <row r="640" spans="1:38" x14ac:dyDescent="0.3">
      <c r="A640" s="1">
        <v>2015</v>
      </c>
      <c r="B640" s="1">
        <v>639</v>
      </c>
      <c r="C640" s="1">
        <v>1</v>
      </c>
      <c r="D640" s="1" t="s">
        <v>61</v>
      </c>
      <c r="E640" s="1" t="s">
        <v>939</v>
      </c>
      <c r="F640" s="1" t="s">
        <v>695</v>
      </c>
      <c r="G640" s="1" t="s">
        <v>71</v>
      </c>
      <c r="H640" s="1" t="s">
        <v>72</v>
      </c>
      <c r="I640" s="1" t="s">
        <v>34</v>
      </c>
      <c r="J640" s="1" t="s">
        <v>45</v>
      </c>
      <c r="K640" s="1">
        <v>6</v>
      </c>
      <c r="L640" s="1">
        <v>10</v>
      </c>
      <c r="M640" s="1" t="s">
        <v>64</v>
      </c>
      <c r="N640" s="1" t="s">
        <v>34</v>
      </c>
      <c r="O640" s="1" t="s">
        <v>64</v>
      </c>
      <c r="P640" s="1" t="s">
        <v>63</v>
      </c>
      <c r="Q640" s="1" t="s">
        <v>152</v>
      </c>
      <c r="R640" s="1">
        <v>5</v>
      </c>
      <c r="S640" s="1">
        <f t="shared" si="38"/>
        <v>0</v>
      </c>
      <c r="T640" s="1" t="s">
        <v>173</v>
      </c>
      <c r="U640" s="1" t="s">
        <v>174</v>
      </c>
      <c r="AA640" s="1">
        <v>1</v>
      </c>
      <c r="AB640" s="1">
        <v>1</v>
      </c>
      <c r="AC640" s="1">
        <v>0</v>
      </c>
      <c r="AD640" s="1">
        <v>0</v>
      </c>
      <c r="AE640" s="1">
        <v>1</v>
      </c>
      <c r="AF640" s="1">
        <v>0</v>
      </c>
      <c r="AG640" s="1">
        <v>1</v>
      </c>
      <c r="AH640" s="1">
        <v>1</v>
      </c>
      <c r="AI640" s="1">
        <f t="shared" si="35"/>
        <v>1</v>
      </c>
      <c r="AJ640" s="1">
        <v>0</v>
      </c>
      <c r="AK640" s="1">
        <f t="shared" si="36"/>
        <v>1</v>
      </c>
      <c r="AL640" s="1">
        <v>1</v>
      </c>
    </row>
    <row r="641" spans="1:38" x14ac:dyDescent="0.3">
      <c r="A641" s="1">
        <v>2015</v>
      </c>
      <c r="B641" s="1">
        <v>640</v>
      </c>
      <c r="C641" s="1">
        <v>1</v>
      </c>
      <c r="D641" s="1" t="s">
        <v>61</v>
      </c>
      <c r="E641" s="1" t="s">
        <v>939</v>
      </c>
      <c r="F641" s="1" t="s">
        <v>826</v>
      </c>
      <c r="G641" s="1" t="s">
        <v>127</v>
      </c>
      <c r="H641" s="1" t="s">
        <v>128</v>
      </c>
      <c r="I641" s="1" t="s">
        <v>44</v>
      </c>
      <c r="J641" s="1" t="s">
        <v>45</v>
      </c>
      <c r="K641" s="1">
        <v>16</v>
      </c>
      <c r="L641" s="1">
        <v>20</v>
      </c>
      <c r="M641" s="1" t="s">
        <v>43</v>
      </c>
      <c r="N641" s="1" t="s">
        <v>44</v>
      </c>
      <c r="O641" s="1" t="s">
        <v>43</v>
      </c>
      <c r="P641" s="1" t="s">
        <v>158</v>
      </c>
      <c r="Q641" s="1" t="s">
        <v>159</v>
      </c>
      <c r="R641" s="1">
        <v>257</v>
      </c>
      <c r="S641" s="1">
        <f t="shared" si="38"/>
        <v>1</v>
      </c>
      <c r="T641" s="1" t="s">
        <v>173</v>
      </c>
      <c r="U641" s="1" t="s">
        <v>174</v>
      </c>
      <c r="AA641" s="1">
        <v>1</v>
      </c>
      <c r="AB641" s="1">
        <v>1</v>
      </c>
      <c r="AC641" s="1">
        <v>0</v>
      </c>
      <c r="AD641" s="1">
        <v>0</v>
      </c>
      <c r="AE641" s="1">
        <v>1</v>
      </c>
      <c r="AF641" s="1">
        <v>0</v>
      </c>
      <c r="AG641" s="1">
        <v>1</v>
      </c>
      <c r="AH641" s="1">
        <v>1</v>
      </c>
      <c r="AI641" s="1">
        <f t="shared" si="35"/>
        <v>1</v>
      </c>
      <c r="AJ641" s="1">
        <v>0</v>
      </c>
      <c r="AK641" s="1">
        <f t="shared" si="36"/>
        <v>1</v>
      </c>
      <c r="AL641" s="1">
        <v>1</v>
      </c>
    </row>
    <row r="642" spans="1:38" x14ac:dyDescent="0.3">
      <c r="A642" s="1">
        <v>2015</v>
      </c>
      <c r="B642" s="1">
        <v>641</v>
      </c>
      <c r="C642" s="1">
        <v>1</v>
      </c>
      <c r="D642" s="1" t="s">
        <v>101</v>
      </c>
      <c r="E642" s="1" t="s">
        <v>939</v>
      </c>
      <c r="F642" s="1" t="s">
        <v>707</v>
      </c>
      <c r="G642" s="1" t="s">
        <v>204</v>
      </c>
      <c r="H642" s="1" t="s">
        <v>193</v>
      </c>
      <c r="I642" s="1" t="s">
        <v>44</v>
      </c>
      <c r="J642" s="1" t="s">
        <v>45</v>
      </c>
      <c r="K642" s="1">
        <v>5</v>
      </c>
      <c r="L642" s="1">
        <v>9</v>
      </c>
      <c r="M642" s="1" t="s">
        <v>195</v>
      </c>
      <c r="N642" s="1" t="s">
        <v>34</v>
      </c>
      <c r="O642" s="1" t="s">
        <v>195</v>
      </c>
      <c r="P642" s="1" t="s">
        <v>196</v>
      </c>
      <c r="Q642" s="1" t="s">
        <v>197</v>
      </c>
      <c r="R642" s="1">
        <v>303</v>
      </c>
      <c r="S642" s="1">
        <f t="shared" si="38"/>
        <v>1</v>
      </c>
      <c r="T642" s="1" t="s">
        <v>173</v>
      </c>
      <c r="U642" s="1" t="s">
        <v>174</v>
      </c>
      <c r="V642" s="1" t="s">
        <v>1027</v>
      </c>
      <c r="W642" s="7" t="s">
        <v>347</v>
      </c>
      <c r="AA642" s="1">
        <v>1</v>
      </c>
      <c r="AB642" s="1">
        <v>1</v>
      </c>
      <c r="AC642" s="1">
        <v>0</v>
      </c>
      <c r="AD642" s="1">
        <v>0</v>
      </c>
      <c r="AE642" s="1">
        <v>1</v>
      </c>
      <c r="AF642" s="1">
        <v>0</v>
      </c>
      <c r="AG642" s="1">
        <v>1</v>
      </c>
      <c r="AH642" s="1">
        <v>1</v>
      </c>
      <c r="AI642" s="1">
        <f t="shared" ref="AI642:AI646" si="39">SUM(AH642,AF642)</f>
        <v>1</v>
      </c>
      <c r="AJ642" s="1">
        <v>0</v>
      </c>
      <c r="AK642" s="1">
        <f t="shared" ref="AK642:AK646" si="40">SUM(AI642:AJ642)</f>
        <v>1</v>
      </c>
      <c r="AL642" s="1">
        <v>1</v>
      </c>
    </row>
    <row r="643" spans="1:38" x14ac:dyDescent="0.3">
      <c r="A643" s="1">
        <v>2015</v>
      </c>
      <c r="B643" s="1">
        <v>642</v>
      </c>
      <c r="C643" s="1">
        <v>1</v>
      </c>
      <c r="D643" s="1" t="s">
        <v>61</v>
      </c>
      <c r="E643" s="1" t="s">
        <v>280</v>
      </c>
      <c r="F643" s="1" t="s">
        <v>689</v>
      </c>
      <c r="G643" s="1" t="s">
        <v>115</v>
      </c>
      <c r="H643" s="1" t="s">
        <v>116</v>
      </c>
      <c r="I643" s="1" t="s">
        <v>34</v>
      </c>
      <c r="J643" s="1" t="s">
        <v>45</v>
      </c>
      <c r="K643" s="1">
        <v>6</v>
      </c>
      <c r="L643" s="1">
        <v>10</v>
      </c>
      <c r="M643" s="1" t="s">
        <v>220</v>
      </c>
      <c r="N643" s="1" t="s">
        <v>34</v>
      </c>
      <c r="O643" s="1" t="s">
        <v>116</v>
      </c>
      <c r="P643" s="1" t="s">
        <v>115</v>
      </c>
      <c r="Q643" s="1" t="s">
        <v>118</v>
      </c>
      <c r="R643" s="1">
        <v>184</v>
      </c>
      <c r="S643" s="1">
        <f t="shared" si="38"/>
        <v>0</v>
      </c>
      <c r="T643" s="1" t="s">
        <v>56</v>
      </c>
      <c r="U643" s="1" t="s">
        <v>174</v>
      </c>
      <c r="AA643" s="1">
        <v>1</v>
      </c>
      <c r="AB643" s="1">
        <v>1</v>
      </c>
      <c r="AC643" s="1">
        <v>0</v>
      </c>
      <c r="AD643" s="1">
        <v>0</v>
      </c>
      <c r="AE643" s="1">
        <v>1</v>
      </c>
      <c r="AF643" s="1">
        <v>0</v>
      </c>
      <c r="AG643" s="1">
        <v>1</v>
      </c>
      <c r="AH643" s="1">
        <v>1</v>
      </c>
      <c r="AI643" s="1">
        <f t="shared" si="39"/>
        <v>1</v>
      </c>
      <c r="AJ643" s="1">
        <v>0</v>
      </c>
      <c r="AK643" s="1">
        <f t="shared" si="40"/>
        <v>1</v>
      </c>
      <c r="AL643" s="1">
        <v>1</v>
      </c>
    </row>
    <row r="644" spans="1:38" x14ac:dyDescent="0.3">
      <c r="A644" s="1">
        <v>2015</v>
      </c>
      <c r="B644" s="1">
        <v>643</v>
      </c>
      <c r="C644" s="1">
        <v>1</v>
      </c>
      <c r="D644" s="1" t="s">
        <v>61</v>
      </c>
      <c r="E644" s="1" t="s">
        <v>280</v>
      </c>
      <c r="F644" s="1" t="s">
        <v>764</v>
      </c>
      <c r="G644" s="1" t="s">
        <v>63</v>
      </c>
      <c r="H644" s="1" t="s">
        <v>64</v>
      </c>
      <c r="I644" s="1" t="s">
        <v>34</v>
      </c>
      <c r="J644" s="1" t="s">
        <v>45</v>
      </c>
      <c r="K644" s="1">
        <v>16</v>
      </c>
      <c r="L644" s="1">
        <v>20</v>
      </c>
      <c r="M644" s="1" t="s">
        <v>103</v>
      </c>
      <c r="N644" s="1" t="s">
        <v>34</v>
      </c>
      <c r="O644" s="1" t="s">
        <v>64</v>
      </c>
      <c r="P644" s="1" t="s">
        <v>63</v>
      </c>
      <c r="Q644" s="1" t="s">
        <v>152</v>
      </c>
      <c r="R644" s="1">
        <v>5</v>
      </c>
      <c r="S644" s="1">
        <f t="shared" si="38"/>
        <v>0</v>
      </c>
      <c r="T644" s="1" t="s">
        <v>56</v>
      </c>
      <c r="U644" s="1" t="s">
        <v>174</v>
      </c>
      <c r="AA644" s="1">
        <v>1</v>
      </c>
      <c r="AB644" s="1">
        <v>1</v>
      </c>
      <c r="AC644" s="1">
        <v>0</v>
      </c>
      <c r="AD644" s="1">
        <v>0</v>
      </c>
      <c r="AE644" s="1">
        <v>1</v>
      </c>
      <c r="AF644" s="1">
        <v>0</v>
      </c>
      <c r="AG644" s="1">
        <v>1</v>
      </c>
      <c r="AH644" s="1">
        <v>1</v>
      </c>
      <c r="AI644" s="1">
        <f t="shared" si="39"/>
        <v>1</v>
      </c>
      <c r="AJ644" s="1">
        <v>0</v>
      </c>
      <c r="AK644" s="1">
        <f t="shared" si="40"/>
        <v>1</v>
      </c>
      <c r="AL644" s="1">
        <v>1</v>
      </c>
    </row>
    <row r="645" spans="1:38" x14ac:dyDescent="0.3">
      <c r="A645" s="1">
        <v>2015</v>
      </c>
      <c r="B645" s="1">
        <v>644</v>
      </c>
      <c r="C645" s="1">
        <v>1</v>
      </c>
      <c r="D645" s="1" t="s">
        <v>61</v>
      </c>
      <c r="E645" s="1" t="s">
        <v>566</v>
      </c>
      <c r="F645" s="1" t="s">
        <v>827</v>
      </c>
      <c r="G645" s="1" t="s">
        <v>127</v>
      </c>
      <c r="H645" s="1" t="s">
        <v>128</v>
      </c>
      <c r="I645" s="1" t="s">
        <v>44</v>
      </c>
      <c r="J645" s="1" t="s">
        <v>45</v>
      </c>
      <c r="K645" s="1">
        <v>14</v>
      </c>
      <c r="L645" s="1">
        <v>18</v>
      </c>
      <c r="M645" s="1" t="s">
        <v>212</v>
      </c>
      <c r="N645" s="1" t="s">
        <v>44</v>
      </c>
      <c r="O645" s="1" t="s">
        <v>128</v>
      </c>
      <c r="P645" s="1" t="s">
        <v>127</v>
      </c>
      <c r="Q645" s="1" t="s">
        <v>129</v>
      </c>
      <c r="R645" s="1">
        <v>177</v>
      </c>
      <c r="S645" s="1">
        <f t="shared" si="38"/>
        <v>0</v>
      </c>
      <c r="T645" s="1" t="s">
        <v>56</v>
      </c>
      <c r="U645" s="1" t="s">
        <v>174</v>
      </c>
      <c r="AA645" s="1">
        <v>1</v>
      </c>
      <c r="AB645" s="1">
        <v>1</v>
      </c>
      <c r="AC645" s="1">
        <v>0</v>
      </c>
      <c r="AD645" s="1">
        <v>0</v>
      </c>
      <c r="AE645" s="1">
        <v>1</v>
      </c>
      <c r="AF645" s="1">
        <v>0</v>
      </c>
      <c r="AG645" s="1">
        <v>1</v>
      </c>
      <c r="AH645" s="1">
        <v>1</v>
      </c>
      <c r="AI645" s="1">
        <f t="shared" si="39"/>
        <v>1</v>
      </c>
      <c r="AJ645" s="1">
        <v>0</v>
      </c>
      <c r="AK645" s="1">
        <f t="shared" si="40"/>
        <v>1</v>
      </c>
      <c r="AL645" s="1">
        <v>1</v>
      </c>
    </row>
    <row r="646" spans="1:38" x14ac:dyDescent="0.3">
      <c r="A646" s="1">
        <v>2015</v>
      </c>
      <c r="B646" s="1">
        <v>645</v>
      </c>
      <c r="C646" s="1">
        <v>1</v>
      </c>
      <c r="D646" s="1" t="s">
        <v>61</v>
      </c>
      <c r="E646" s="1" t="s">
        <v>282</v>
      </c>
      <c r="F646" s="1" t="s">
        <v>828</v>
      </c>
      <c r="G646" s="1" t="s">
        <v>166</v>
      </c>
      <c r="H646" s="1" t="s">
        <v>167</v>
      </c>
      <c r="I646" s="1" t="s">
        <v>44</v>
      </c>
      <c r="J646" s="1" t="s">
        <v>45</v>
      </c>
      <c r="K646" s="1">
        <v>7</v>
      </c>
      <c r="L646" s="1">
        <v>11</v>
      </c>
      <c r="M646" s="1" t="s">
        <v>116</v>
      </c>
      <c r="N646" s="1" t="s">
        <v>34</v>
      </c>
      <c r="O646" s="1" t="s">
        <v>116</v>
      </c>
      <c r="P646" s="1" t="s">
        <v>115</v>
      </c>
      <c r="Q646" s="1" t="s">
        <v>118</v>
      </c>
      <c r="R646" s="1">
        <v>184</v>
      </c>
      <c r="S646" s="1">
        <f t="shared" si="38"/>
        <v>0</v>
      </c>
      <c r="T646" s="1" t="s">
        <v>173</v>
      </c>
      <c r="U646" s="1" t="s">
        <v>174</v>
      </c>
      <c r="AA646" s="1">
        <v>1</v>
      </c>
      <c r="AB646" s="1">
        <v>1</v>
      </c>
      <c r="AC646" s="1">
        <v>0</v>
      </c>
      <c r="AD646" s="1">
        <v>0</v>
      </c>
      <c r="AE646" s="1">
        <v>1</v>
      </c>
      <c r="AF646" s="1">
        <v>0</v>
      </c>
      <c r="AG646" s="1">
        <v>1</v>
      </c>
      <c r="AH646" s="1">
        <v>1</v>
      </c>
      <c r="AI646" s="1">
        <f t="shared" si="39"/>
        <v>1</v>
      </c>
      <c r="AJ646" s="1">
        <v>0</v>
      </c>
      <c r="AK646" s="1">
        <f t="shared" si="40"/>
        <v>1</v>
      </c>
      <c r="AL646" s="1">
        <v>1</v>
      </c>
    </row>
  </sheetData>
  <sortState ref="A2:AZ646">
    <sortCondition ref="A2:A646"/>
    <sortCondition ref="E2:E646"/>
    <sortCondition ref="F2:F646"/>
    <sortCondition ref="K2:K646"/>
  </sortState>
  <hyperlinks>
    <hyperlink ref="W548" r:id="rId1"/>
    <hyperlink ref="W99" r:id="rId2"/>
    <hyperlink ref="W642" r:id="rId3"/>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38"/>
  <sheetViews>
    <sheetView zoomScale="70" zoomScaleNormal="70" workbookViewId="0">
      <pane xSplit="4" ySplit="2" topLeftCell="E3" activePane="bottomRight" state="frozen"/>
      <selection activeCell="B33" sqref="B33"/>
      <selection pane="topRight" activeCell="B33" sqref="B33"/>
      <selection pane="bottomLeft" activeCell="B33" sqref="B33"/>
      <selection pane="bottomRight"/>
    </sheetView>
  </sheetViews>
  <sheetFormatPr defaultRowHeight="14.4" x14ac:dyDescent="0.3"/>
  <cols>
    <col min="1" max="1" width="15.5546875" customWidth="1"/>
    <col min="2" max="2" width="14.5546875" customWidth="1"/>
    <col min="3" max="3" width="16.109375" customWidth="1"/>
    <col min="4" max="4" width="33.109375" style="8" customWidth="1"/>
    <col min="5" max="12" width="16.21875" style="8" customWidth="1"/>
    <col min="13" max="13" width="8.88671875" style="8"/>
  </cols>
  <sheetData>
    <row r="1" spans="1:12" s="15" customFormat="1" x14ac:dyDescent="0.3">
      <c r="A1" s="95"/>
      <c r="B1" s="96"/>
      <c r="C1" s="96"/>
      <c r="D1" s="96"/>
      <c r="E1" s="325" t="s">
        <v>647</v>
      </c>
      <c r="F1" s="326"/>
      <c r="G1" s="325" t="s">
        <v>646</v>
      </c>
      <c r="H1" s="326"/>
      <c r="I1" s="325" t="s">
        <v>645</v>
      </c>
      <c r="J1" s="326"/>
      <c r="K1" s="325" t="s">
        <v>644</v>
      </c>
      <c r="L1" s="326"/>
    </row>
    <row r="2" spans="1:12" s="15" customFormat="1" ht="15" thickBot="1" x14ac:dyDescent="0.35">
      <c r="A2" s="97" t="s">
        <v>667</v>
      </c>
      <c r="B2" s="98" t="s">
        <v>666</v>
      </c>
      <c r="C2" s="98" t="s">
        <v>652</v>
      </c>
      <c r="D2" s="98" t="s">
        <v>636</v>
      </c>
      <c r="E2" s="44" t="s">
        <v>668</v>
      </c>
      <c r="F2" s="45" t="s">
        <v>638</v>
      </c>
      <c r="G2" s="44" t="s">
        <v>668</v>
      </c>
      <c r="H2" s="45" t="s">
        <v>638</v>
      </c>
      <c r="I2" s="44" t="s">
        <v>668</v>
      </c>
      <c r="J2" s="45" t="s">
        <v>638</v>
      </c>
      <c r="K2" s="44" t="s">
        <v>668</v>
      </c>
      <c r="L2" s="16" t="s">
        <v>638</v>
      </c>
    </row>
    <row r="3" spans="1:12" s="3" customFormat="1" x14ac:dyDescent="0.3">
      <c r="A3" s="13" t="s">
        <v>127</v>
      </c>
      <c r="B3" s="99" t="s">
        <v>128</v>
      </c>
      <c r="C3" s="99" t="s">
        <v>626</v>
      </c>
      <c r="D3" s="99" t="s">
        <v>627</v>
      </c>
      <c r="E3" s="13">
        <v>2</v>
      </c>
      <c r="F3" s="14">
        <f t="shared" ref="F3:F34" si="0">15-E3</f>
        <v>13</v>
      </c>
      <c r="G3" s="13">
        <v>2</v>
      </c>
      <c r="H3" s="14">
        <f t="shared" ref="H3:H34" si="1">15-G3</f>
        <v>13</v>
      </c>
      <c r="I3" s="13">
        <v>4</v>
      </c>
      <c r="J3" s="14">
        <f t="shared" ref="J3:J34" si="2">15-I3</f>
        <v>11</v>
      </c>
      <c r="K3" s="13">
        <v>2</v>
      </c>
      <c r="L3" s="14">
        <f t="shared" ref="L3:L34" si="3">15-K3</f>
        <v>13</v>
      </c>
    </row>
    <row r="4" spans="1:12" s="3" customFormat="1" x14ac:dyDescent="0.3">
      <c r="A4" s="13" t="s">
        <v>183</v>
      </c>
      <c r="B4" s="99" t="s">
        <v>184</v>
      </c>
      <c r="C4" s="99" t="s">
        <v>626</v>
      </c>
      <c r="D4" s="99" t="s">
        <v>627</v>
      </c>
      <c r="E4" s="13">
        <v>2</v>
      </c>
      <c r="F4" s="14">
        <f t="shared" si="0"/>
        <v>13</v>
      </c>
      <c r="G4" s="13">
        <v>1</v>
      </c>
      <c r="H4" s="14">
        <f t="shared" si="1"/>
        <v>14</v>
      </c>
      <c r="I4" s="13">
        <v>0</v>
      </c>
      <c r="J4" s="14">
        <f t="shared" si="2"/>
        <v>15</v>
      </c>
      <c r="K4" s="13">
        <v>1</v>
      </c>
      <c r="L4" s="14">
        <f t="shared" si="3"/>
        <v>14</v>
      </c>
    </row>
    <row r="5" spans="1:12" s="3" customFormat="1" x14ac:dyDescent="0.3">
      <c r="A5" s="13" t="s">
        <v>615</v>
      </c>
      <c r="B5" s="99" t="s">
        <v>90</v>
      </c>
      <c r="C5" s="99" t="s">
        <v>626</v>
      </c>
      <c r="D5" s="99" t="s">
        <v>627</v>
      </c>
      <c r="E5" s="13">
        <v>1</v>
      </c>
      <c r="F5" s="14">
        <f t="shared" si="0"/>
        <v>14</v>
      </c>
      <c r="G5" s="13">
        <v>1</v>
      </c>
      <c r="H5" s="14">
        <f t="shared" si="1"/>
        <v>14</v>
      </c>
      <c r="I5" s="13">
        <v>2</v>
      </c>
      <c r="J5" s="14">
        <f t="shared" si="2"/>
        <v>13</v>
      </c>
      <c r="K5" s="13">
        <v>4</v>
      </c>
      <c r="L5" s="14">
        <f t="shared" si="3"/>
        <v>11</v>
      </c>
    </row>
    <row r="6" spans="1:12" s="3" customFormat="1" x14ac:dyDescent="0.3">
      <c r="A6" s="13" t="s">
        <v>94</v>
      </c>
      <c r="B6" s="99" t="s">
        <v>95</v>
      </c>
      <c r="C6" s="99" t="s">
        <v>626</v>
      </c>
      <c r="D6" s="99" t="s">
        <v>627</v>
      </c>
      <c r="E6" s="13">
        <v>1</v>
      </c>
      <c r="F6" s="14">
        <f t="shared" si="0"/>
        <v>14</v>
      </c>
      <c r="G6" s="13">
        <v>3</v>
      </c>
      <c r="H6" s="14">
        <f t="shared" si="1"/>
        <v>12</v>
      </c>
      <c r="I6" s="13">
        <v>2</v>
      </c>
      <c r="J6" s="14">
        <f t="shared" si="2"/>
        <v>13</v>
      </c>
      <c r="K6" s="13">
        <v>4</v>
      </c>
      <c r="L6" s="14">
        <f t="shared" si="3"/>
        <v>11</v>
      </c>
    </row>
    <row r="7" spans="1:12" s="3" customFormat="1" x14ac:dyDescent="0.3">
      <c r="A7" s="13" t="s">
        <v>616</v>
      </c>
      <c r="B7" s="99" t="s">
        <v>43</v>
      </c>
      <c r="C7" s="99" t="s">
        <v>626</v>
      </c>
      <c r="D7" s="99" t="s">
        <v>182</v>
      </c>
      <c r="E7" s="13">
        <v>10</v>
      </c>
      <c r="F7" s="14">
        <f t="shared" si="0"/>
        <v>5</v>
      </c>
      <c r="G7" s="13">
        <v>10</v>
      </c>
      <c r="H7" s="14">
        <f t="shared" si="1"/>
        <v>5</v>
      </c>
      <c r="I7" s="13">
        <v>11</v>
      </c>
      <c r="J7" s="14">
        <f t="shared" si="2"/>
        <v>4</v>
      </c>
      <c r="K7" s="13">
        <v>8</v>
      </c>
      <c r="L7" s="14">
        <f t="shared" si="3"/>
        <v>7</v>
      </c>
    </row>
    <row r="8" spans="1:12" s="3" customFormat="1" x14ac:dyDescent="0.3">
      <c r="A8" s="13" t="s">
        <v>166</v>
      </c>
      <c r="B8" s="99" t="s">
        <v>167</v>
      </c>
      <c r="C8" s="99" t="s">
        <v>626</v>
      </c>
      <c r="D8" s="99" t="s">
        <v>182</v>
      </c>
      <c r="E8" s="13">
        <v>8</v>
      </c>
      <c r="F8" s="14">
        <f t="shared" si="0"/>
        <v>7</v>
      </c>
      <c r="G8" s="13">
        <v>6</v>
      </c>
      <c r="H8" s="14">
        <f t="shared" si="1"/>
        <v>9</v>
      </c>
      <c r="I8" s="13">
        <v>8</v>
      </c>
      <c r="J8" s="14">
        <f t="shared" si="2"/>
        <v>7</v>
      </c>
      <c r="K8" s="13">
        <v>11</v>
      </c>
      <c r="L8" s="14">
        <f t="shared" si="3"/>
        <v>4</v>
      </c>
    </row>
    <row r="9" spans="1:12" s="3" customFormat="1" x14ac:dyDescent="0.3">
      <c r="A9" s="13" t="s">
        <v>81</v>
      </c>
      <c r="B9" s="99" t="s">
        <v>82</v>
      </c>
      <c r="C9" s="99" t="s">
        <v>626</v>
      </c>
      <c r="D9" s="99" t="s">
        <v>627</v>
      </c>
      <c r="E9" s="13">
        <v>1</v>
      </c>
      <c r="F9" s="14">
        <f t="shared" si="0"/>
        <v>14</v>
      </c>
      <c r="G9" s="13">
        <v>3</v>
      </c>
      <c r="H9" s="14">
        <f t="shared" si="1"/>
        <v>12</v>
      </c>
      <c r="I9" s="13">
        <v>4</v>
      </c>
      <c r="J9" s="14">
        <f t="shared" si="2"/>
        <v>11</v>
      </c>
      <c r="K9" s="13">
        <v>3</v>
      </c>
      <c r="L9" s="14">
        <f t="shared" si="3"/>
        <v>12</v>
      </c>
    </row>
    <row r="10" spans="1:12" s="3" customFormat="1" x14ac:dyDescent="0.3">
      <c r="A10" s="13" t="s">
        <v>77</v>
      </c>
      <c r="B10" s="99" t="s">
        <v>78</v>
      </c>
      <c r="C10" s="99" t="s">
        <v>626</v>
      </c>
      <c r="D10" s="99" t="s">
        <v>627</v>
      </c>
      <c r="E10" s="13">
        <v>3</v>
      </c>
      <c r="F10" s="14">
        <f t="shared" si="0"/>
        <v>12</v>
      </c>
      <c r="G10" s="13">
        <v>2</v>
      </c>
      <c r="H10" s="14">
        <f t="shared" si="1"/>
        <v>13</v>
      </c>
      <c r="I10" s="13">
        <v>3</v>
      </c>
      <c r="J10" s="14">
        <f t="shared" si="2"/>
        <v>12</v>
      </c>
      <c r="K10" s="13">
        <v>3</v>
      </c>
      <c r="L10" s="14">
        <f t="shared" si="3"/>
        <v>12</v>
      </c>
    </row>
    <row r="11" spans="1:12" s="3" customFormat="1" x14ac:dyDescent="0.3">
      <c r="A11" s="13" t="s">
        <v>98</v>
      </c>
      <c r="B11" s="99" t="s">
        <v>216</v>
      </c>
      <c r="C11" s="99" t="s">
        <v>626</v>
      </c>
      <c r="D11" s="99" t="s">
        <v>627</v>
      </c>
      <c r="E11" s="13">
        <v>2</v>
      </c>
      <c r="F11" s="14">
        <f t="shared" si="0"/>
        <v>13</v>
      </c>
      <c r="G11" s="13">
        <v>2</v>
      </c>
      <c r="H11" s="14">
        <f t="shared" si="1"/>
        <v>13</v>
      </c>
      <c r="I11" s="13">
        <v>0</v>
      </c>
      <c r="J11" s="14">
        <f t="shared" si="2"/>
        <v>15</v>
      </c>
      <c r="K11" s="13">
        <v>2</v>
      </c>
      <c r="L11" s="14">
        <f t="shared" si="3"/>
        <v>13</v>
      </c>
    </row>
    <row r="12" spans="1:12" s="3" customFormat="1" x14ac:dyDescent="0.3">
      <c r="A12" s="13" t="s">
        <v>98</v>
      </c>
      <c r="B12" s="99" t="s">
        <v>99</v>
      </c>
      <c r="C12" s="99" t="s">
        <v>626</v>
      </c>
      <c r="D12" s="99" t="s">
        <v>627</v>
      </c>
      <c r="E12" s="13">
        <v>1</v>
      </c>
      <c r="F12" s="14">
        <f t="shared" si="0"/>
        <v>14</v>
      </c>
      <c r="G12" s="13">
        <v>3</v>
      </c>
      <c r="H12" s="14">
        <f t="shared" si="1"/>
        <v>12</v>
      </c>
      <c r="I12" s="13">
        <v>3</v>
      </c>
      <c r="J12" s="14">
        <f t="shared" si="2"/>
        <v>12</v>
      </c>
      <c r="K12" s="13">
        <v>1</v>
      </c>
      <c r="L12" s="14">
        <f t="shared" si="3"/>
        <v>14</v>
      </c>
    </row>
    <row r="13" spans="1:12" s="3" customFormat="1" x14ac:dyDescent="0.3">
      <c r="A13" s="13" t="s">
        <v>131</v>
      </c>
      <c r="B13" s="99" t="s">
        <v>132</v>
      </c>
      <c r="C13" s="99" t="s">
        <v>626</v>
      </c>
      <c r="D13" s="99" t="s">
        <v>627</v>
      </c>
      <c r="E13" s="13">
        <v>4</v>
      </c>
      <c r="F13" s="14">
        <f t="shared" si="0"/>
        <v>11</v>
      </c>
      <c r="G13" s="13">
        <v>3</v>
      </c>
      <c r="H13" s="14">
        <f t="shared" si="1"/>
        <v>12</v>
      </c>
      <c r="I13" s="13">
        <v>1</v>
      </c>
      <c r="J13" s="14">
        <f t="shared" si="2"/>
        <v>14</v>
      </c>
      <c r="K13" s="13">
        <v>2</v>
      </c>
      <c r="L13" s="14">
        <f t="shared" si="3"/>
        <v>13</v>
      </c>
    </row>
    <row r="14" spans="1:12" s="3" customFormat="1" x14ac:dyDescent="0.3">
      <c r="A14" s="13" t="s">
        <v>171</v>
      </c>
      <c r="B14" s="99" t="s">
        <v>172</v>
      </c>
      <c r="C14" s="99" t="s">
        <v>626</v>
      </c>
      <c r="D14" s="99" t="s">
        <v>182</v>
      </c>
      <c r="E14" s="13">
        <v>8</v>
      </c>
      <c r="F14" s="14">
        <f t="shared" si="0"/>
        <v>7</v>
      </c>
      <c r="G14" s="13">
        <v>7</v>
      </c>
      <c r="H14" s="14">
        <f t="shared" si="1"/>
        <v>8</v>
      </c>
      <c r="I14" s="13">
        <v>9</v>
      </c>
      <c r="J14" s="14">
        <f t="shared" si="2"/>
        <v>6</v>
      </c>
      <c r="K14" s="13">
        <v>9</v>
      </c>
      <c r="L14" s="14">
        <f t="shared" si="3"/>
        <v>6</v>
      </c>
    </row>
    <row r="15" spans="1:12" s="3" customFormat="1" x14ac:dyDescent="0.3">
      <c r="A15" s="13" t="s">
        <v>617</v>
      </c>
      <c r="B15" s="99" t="s">
        <v>138</v>
      </c>
      <c r="C15" s="99" t="s">
        <v>626</v>
      </c>
      <c r="D15" s="99" t="s">
        <v>627</v>
      </c>
      <c r="E15" s="13">
        <v>3</v>
      </c>
      <c r="F15" s="14">
        <f t="shared" si="0"/>
        <v>12</v>
      </c>
      <c r="G15" s="13">
        <v>2</v>
      </c>
      <c r="H15" s="14">
        <f t="shared" si="1"/>
        <v>13</v>
      </c>
      <c r="I15" s="13">
        <v>3</v>
      </c>
      <c r="J15" s="14">
        <f t="shared" si="2"/>
        <v>12</v>
      </c>
      <c r="K15" s="13">
        <v>2</v>
      </c>
      <c r="L15" s="14">
        <f t="shared" si="3"/>
        <v>13</v>
      </c>
    </row>
    <row r="16" spans="1:12" s="3" customFormat="1" x14ac:dyDescent="0.3">
      <c r="A16" s="13" t="s">
        <v>248</v>
      </c>
      <c r="B16" s="99" t="s">
        <v>212</v>
      </c>
      <c r="C16" s="99" t="s">
        <v>626</v>
      </c>
      <c r="D16" s="99" t="s">
        <v>627</v>
      </c>
      <c r="E16" s="13">
        <v>2</v>
      </c>
      <c r="F16" s="14">
        <f t="shared" si="0"/>
        <v>13</v>
      </c>
      <c r="G16" s="13">
        <v>0</v>
      </c>
      <c r="H16" s="14">
        <f t="shared" si="1"/>
        <v>15</v>
      </c>
      <c r="I16" s="13">
        <v>2</v>
      </c>
      <c r="J16" s="14">
        <f t="shared" si="2"/>
        <v>13</v>
      </c>
      <c r="K16" s="13">
        <v>2</v>
      </c>
      <c r="L16" s="14">
        <f t="shared" si="3"/>
        <v>13</v>
      </c>
    </row>
    <row r="17" spans="1:12" s="3" customFormat="1" x14ac:dyDescent="0.3">
      <c r="A17" s="13" t="s">
        <v>108</v>
      </c>
      <c r="B17" s="99" t="s">
        <v>618</v>
      </c>
      <c r="C17" s="99" t="s">
        <v>626</v>
      </c>
      <c r="D17" s="99" t="s">
        <v>627</v>
      </c>
      <c r="E17" s="13">
        <v>3</v>
      </c>
      <c r="F17" s="14">
        <f t="shared" si="0"/>
        <v>12</v>
      </c>
      <c r="G17" s="13">
        <v>2</v>
      </c>
      <c r="H17" s="14">
        <f t="shared" si="1"/>
        <v>13</v>
      </c>
      <c r="I17" s="13">
        <v>3</v>
      </c>
      <c r="J17" s="14">
        <f t="shared" si="2"/>
        <v>12</v>
      </c>
      <c r="K17" s="13">
        <v>2</v>
      </c>
      <c r="L17" s="14">
        <f t="shared" si="3"/>
        <v>13</v>
      </c>
    </row>
    <row r="18" spans="1:12" s="3" customFormat="1" x14ac:dyDescent="0.3">
      <c r="A18" s="13" t="s">
        <v>86</v>
      </c>
      <c r="B18" s="99" t="s">
        <v>87</v>
      </c>
      <c r="C18" s="99" t="s">
        <v>626</v>
      </c>
      <c r="D18" s="99" t="s">
        <v>627</v>
      </c>
      <c r="E18" s="13">
        <v>3</v>
      </c>
      <c r="F18" s="14">
        <f t="shared" si="0"/>
        <v>12</v>
      </c>
      <c r="G18" s="13">
        <v>3</v>
      </c>
      <c r="H18" s="14">
        <f t="shared" si="1"/>
        <v>12</v>
      </c>
      <c r="I18" s="13">
        <v>2</v>
      </c>
      <c r="J18" s="14">
        <f t="shared" si="2"/>
        <v>13</v>
      </c>
      <c r="K18" s="13">
        <v>0</v>
      </c>
      <c r="L18" s="14">
        <f t="shared" si="3"/>
        <v>15</v>
      </c>
    </row>
    <row r="19" spans="1:12" s="3" customFormat="1" x14ac:dyDescent="0.3">
      <c r="A19" s="13" t="s">
        <v>619</v>
      </c>
      <c r="B19" s="99" t="s">
        <v>193</v>
      </c>
      <c r="C19" s="99" t="s">
        <v>626</v>
      </c>
      <c r="D19" s="99" t="s">
        <v>627</v>
      </c>
      <c r="E19" s="13">
        <v>1</v>
      </c>
      <c r="F19" s="14">
        <f t="shared" si="0"/>
        <v>14</v>
      </c>
      <c r="G19" s="13">
        <v>3</v>
      </c>
      <c r="H19" s="14">
        <f t="shared" si="1"/>
        <v>12</v>
      </c>
      <c r="I19" s="13">
        <v>3</v>
      </c>
      <c r="J19" s="14">
        <f t="shared" si="2"/>
        <v>12</v>
      </c>
      <c r="K19" s="13">
        <v>2</v>
      </c>
      <c r="L19" s="14">
        <f t="shared" si="3"/>
        <v>13</v>
      </c>
    </row>
    <row r="20" spans="1:12" s="4" customFormat="1" x14ac:dyDescent="0.3">
      <c r="A20" s="11" t="s">
        <v>67</v>
      </c>
      <c r="B20" s="50" t="s">
        <v>68</v>
      </c>
      <c r="C20" s="50" t="s">
        <v>34</v>
      </c>
      <c r="D20" s="50" t="s">
        <v>182</v>
      </c>
      <c r="E20" s="11">
        <v>10</v>
      </c>
      <c r="F20" s="12">
        <f t="shared" si="0"/>
        <v>5</v>
      </c>
      <c r="G20" s="11">
        <v>7</v>
      </c>
      <c r="H20" s="12">
        <f t="shared" si="1"/>
        <v>8</v>
      </c>
      <c r="I20" s="11">
        <v>10</v>
      </c>
      <c r="J20" s="12">
        <f t="shared" si="2"/>
        <v>5</v>
      </c>
      <c r="K20" s="11">
        <v>8</v>
      </c>
      <c r="L20" s="12">
        <f t="shared" si="3"/>
        <v>7</v>
      </c>
    </row>
    <row r="21" spans="1:12" s="4" customFormat="1" x14ac:dyDescent="0.3">
      <c r="A21" s="11" t="s">
        <v>196</v>
      </c>
      <c r="B21" s="50" t="s">
        <v>195</v>
      </c>
      <c r="C21" s="50" t="s">
        <v>34</v>
      </c>
      <c r="D21" s="50" t="s">
        <v>182</v>
      </c>
      <c r="E21" s="11">
        <v>9</v>
      </c>
      <c r="F21" s="12">
        <f t="shared" si="0"/>
        <v>6</v>
      </c>
      <c r="G21" s="11">
        <v>10</v>
      </c>
      <c r="H21" s="12">
        <f t="shared" si="1"/>
        <v>5</v>
      </c>
      <c r="I21" s="11">
        <v>8</v>
      </c>
      <c r="J21" s="12">
        <f t="shared" si="2"/>
        <v>7</v>
      </c>
      <c r="K21" s="11">
        <v>8</v>
      </c>
      <c r="L21" s="12">
        <f t="shared" si="3"/>
        <v>7</v>
      </c>
    </row>
    <row r="22" spans="1:12" s="4" customFormat="1" x14ac:dyDescent="0.3">
      <c r="A22" s="11" t="s">
        <v>32</v>
      </c>
      <c r="B22" s="50" t="s">
        <v>33</v>
      </c>
      <c r="C22" s="50" t="s">
        <v>34</v>
      </c>
      <c r="D22" s="50" t="s">
        <v>627</v>
      </c>
      <c r="E22" s="11">
        <v>2</v>
      </c>
      <c r="F22" s="12">
        <f t="shared" si="0"/>
        <v>13</v>
      </c>
      <c r="G22" s="11">
        <v>3</v>
      </c>
      <c r="H22" s="12">
        <f t="shared" si="1"/>
        <v>12</v>
      </c>
      <c r="I22" s="11">
        <v>2</v>
      </c>
      <c r="J22" s="12">
        <f t="shared" si="2"/>
        <v>13</v>
      </c>
      <c r="K22" s="11">
        <v>3</v>
      </c>
      <c r="L22" s="12">
        <f t="shared" si="3"/>
        <v>12</v>
      </c>
    </row>
    <row r="23" spans="1:12" s="4" customFormat="1" x14ac:dyDescent="0.3">
      <c r="A23" s="11" t="s">
        <v>143</v>
      </c>
      <c r="B23" s="50" t="s">
        <v>144</v>
      </c>
      <c r="C23" s="50" t="s">
        <v>34</v>
      </c>
      <c r="D23" s="50" t="s">
        <v>182</v>
      </c>
      <c r="E23" s="11">
        <v>9</v>
      </c>
      <c r="F23" s="12">
        <f t="shared" si="0"/>
        <v>6</v>
      </c>
      <c r="G23" s="11">
        <v>9</v>
      </c>
      <c r="H23" s="12">
        <f t="shared" si="1"/>
        <v>6</v>
      </c>
      <c r="I23" s="11">
        <v>9</v>
      </c>
      <c r="J23" s="12">
        <f t="shared" si="2"/>
        <v>6</v>
      </c>
      <c r="K23" s="11">
        <v>8</v>
      </c>
      <c r="L23" s="12">
        <f t="shared" si="3"/>
        <v>7</v>
      </c>
    </row>
    <row r="24" spans="1:12" s="4" customFormat="1" x14ac:dyDescent="0.3">
      <c r="A24" s="11" t="s">
        <v>71</v>
      </c>
      <c r="B24" s="50" t="s">
        <v>72</v>
      </c>
      <c r="C24" s="50" t="s">
        <v>34</v>
      </c>
      <c r="D24" s="50" t="s">
        <v>182</v>
      </c>
      <c r="E24" s="11">
        <v>10</v>
      </c>
      <c r="F24" s="12">
        <f t="shared" si="0"/>
        <v>5</v>
      </c>
      <c r="G24" s="11">
        <v>11</v>
      </c>
      <c r="H24" s="12">
        <f t="shared" si="1"/>
        <v>4</v>
      </c>
      <c r="I24" s="11">
        <v>9</v>
      </c>
      <c r="J24" s="12">
        <f t="shared" si="2"/>
        <v>6</v>
      </c>
      <c r="K24" s="11">
        <v>8</v>
      </c>
      <c r="L24" s="12">
        <f t="shared" si="3"/>
        <v>7</v>
      </c>
    </row>
    <row r="25" spans="1:12" s="4" customFormat="1" x14ac:dyDescent="0.3">
      <c r="A25" s="11" t="s">
        <v>219</v>
      </c>
      <c r="B25" s="50" t="s">
        <v>220</v>
      </c>
      <c r="C25" s="50" t="s">
        <v>34</v>
      </c>
      <c r="D25" s="50" t="s">
        <v>627</v>
      </c>
      <c r="E25" s="11">
        <v>2</v>
      </c>
      <c r="F25" s="12">
        <f t="shared" si="0"/>
        <v>13</v>
      </c>
      <c r="G25" s="11">
        <v>2</v>
      </c>
      <c r="H25" s="12">
        <f t="shared" si="1"/>
        <v>13</v>
      </c>
      <c r="I25" s="11">
        <v>2</v>
      </c>
      <c r="J25" s="12">
        <f t="shared" si="2"/>
        <v>13</v>
      </c>
      <c r="K25" s="11">
        <v>2</v>
      </c>
      <c r="L25" s="12">
        <f t="shared" si="3"/>
        <v>13</v>
      </c>
    </row>
    <row r="26" spans="1:12" s="4" customFormat="1" x14ac:dyDescent="0.3">
      <c r="A26" s="11" t="s">
        <v>47</v>
      </c>
      <c r="B26" s="50" t="s">
        <v>48</v>
      </c>
      <c r="C26" s="50" t="s">
        <v>34</v>
      </c>
      <c r="D26" s="50" t="s">
        <v>627</v>
      </c>
      <c r="E26" s="11">
        <v>2</v>
      </c>
      <c r="F26" s="12">
        <f t="shared" si="0"/>
        <v>13</v>
      </c>
      <c r="G26" s="11">
        <v>2</v>
      </c>
      <c r="H26" s="12">
        <f t="shared" si="1"/>
        <v>13</v>
      </c>
      <c r="I26" s="11">
        <v>1</v>
      </c>
      <c r="J26" s="12">
        <f t="shared" si="2"/>
        <v>14</v>
      </c>
      <c r="K26" s="11">
        <v>4</v>
      </c>
      <c r="L26" s="12">
        <f t="shared" si="3"/>
        <v>11</v>
      </c>
    </row>
    <row r="27" spans="1:12" s="4" customFormat="1" x14ac:dyDescent="0.3">
      <c r="A27" s="11" t="s">
        <v>161</v>
      </c>
      <c r="B27" s="50" t="s">
        <v>162</v>
      </c>
      <c r="C27" s="50" t="s">
        <v>34</v>
      </c>
      <c r="D27" s="50" t="s">
        <v>182</v>
      </c>
      <c r="E27" s="11">
        <v>10</v>
      </c>
      <c r="F27" s="12">
        <f t="shared" si="0"/>
        <v>5</v>
      </c>
      <c r="G27" s="11">
        <v>10</v>
      </c>
      <c r="H27" s="12">
        <f t="shared" si="1"/>
        <v>5</v>
      </c>
      <c r="I27" s="11">
        <v>8</v>
      </c>
      <c r="J27" s="12">
        <f t="shared" si="2"/>
        <v>7</v>
      </c>
      <c r="K27" s="11">
        <v>10</v>
      </c>
      <c r="L27" s="12">
        <f t="shared" si="3"/>
        <v>5</v>
      </c>
    </row>
    <row r="28" spans="1:12" s="4" customFormat="1" x14ac:dyDescent="0.3">
      <c r="A28" s="11" t="s">
        <v>115</v>
      </c>
      <c r="B28" s="50" t="s">
        <v>116</v>
      </c>
      <c r="C28" s="50" t="s">
        <v>34</v>
      </c>
      <c r="D28" s="50" t="s">
        <v>627</v>
      </c>
      <c r="E28" s="11">
        <v>2</v>
      </c>
      <c r="F28" s="12">
        <f t="shared" si="0"/>
        <v>13</v>
      </c>
      <c r="G28" s="11">
        <v>2</v>
      </c>
      <c r="H28" s="12">
        <f t="shared" si="1"/>
        <v>13</v>
      </c>
      <c r="I28" s="11">
        <v>3</v>
      </c>
      <c r="J28" s="12">
        <f t="shared" si="2"/>
        <v>12</v>
      </c>
      <c r="K28" s="11">
        <v>1</v>
      </c>
      <c r="L28" s="12">
        <f t="shared" si="3"/>
        <v>14</v>
      </c>
    </row>
    <row r="29" spans="1:12" s="4" customFormat="1" x14ac:dyDescent="0.3">
      <c r="A29" s="11" t="s">
        <v>53</v>
      </c>
      <c r="B29" s="50" t="s">
        <v>54</v>
      </c>
      <c r="C29" s="50" t="s">
        <v>34</v>
      </c>
      <c r="D29" s="50" t="s">
        <v>182</v>
      </c>
      <c r="E29" s="11">
        <v>8</v>
      </c>
      <c r="F29" s="12">
        <f t="shared" si="0"/>
        <v>7</v>
      </c>
      <c r="G29" s="11">
        <v>9</v>
      </c>
      <c r="H29" s="12">
        <f t="shared" si="1"/>
        <v>6</v>
      </c>
      <c r="I29" s="11">
        <v>10</v>
      </c>
      <c r="J29" s="12">
        <f t="shared" si="2"/>
        <v>5</v>
      </c>
      <c r="K29" s="11">
        <v>11</v>
      </c>
      <c r="L29" s="12">
        <f t="shared" si="3"/>
        <v>4</v>
      </c>
    </row>
    <row r="30" spans="1:12" s="4" customFormat="1" x14ac:dyDescent="0.3">
      <c r="A30" s="11" t="s">
        <v>250</v>
      </c>
      <c r="B30" s="50" t="s">
        <v>251</v>
      </c>
      <c r="C30" s="50" t="s">
        <v>34</v>
      </c>
      <c r="D30" s="50" t="s">
        <v>627</v>
      </c>
      <c r="E30" s="11">
        <v>3</v>
      </c>
      <c r="F30" s="12">
        <f t="shared" si="0"/>
        <v>12</v>
      </c>
      <c r="G30" s="11">
        <v>1</v>
      </c>
      <c r="H30" s="12">
        <f t="shared" si="1"/>
        <v>14</v>
      </c>
      <c r="I30" s="11">
        <v>1</v>
      </c>
      <c r="J30" s="12">
        <f t="shared" si="2"/>
        <v>14</v>
      </c>
      <c r="K30" s="11">
        <v>1</v>
      </c>
      <c r="L30" s="12">
        <f t="shared" si="3"/>
        <v>14</v>
      </c>
    </row>
    <row r="31" spans="1:12" s="4" customFormat="1" x14ac:dyDescent="0.3">
      <c r="A31" s="11" t="s">
        <v>102</v>
      </c>
      <c r="B31" s="50" t="s">
        <v>103</v>
      </c>
      <c r="C31" s="50" t="s">
        <v>34</v>
      </c>
      <c r="D31" s="50" t="s">
        <v>627</v>
      </c>
      <c r="E31" s="11">
        <v>2</v>
      </c>
      <c r="F31" s="12">
        <f t="shared" si="0"/>
        <v>13</v>
      </c>
      <c r="G31" s="11">
        <v>4</v>
      </c>
      <c r="H31" s="12">
        <f t="shared" si="1"/>
        <v>11</v>
      </c>
      <c r="I31" s="11">
        <v>2</v>
      </c>
      <c r="J31" s="12">
        <f t="shared" si="2"/>
        <v>13</v>
      </c>
      <c r="K31" s="11">
        <v>2</v>
      </c>
      <c r="L31" s="12">
        <f t="shared" si="3"/>
        <v>13</v>
      </c>
    </row>
    <row r="32" spans="1:12" s="4" customFormat="1" x14ac:dyDescent="0.3">
      <c r="A32" s="11" t="s">
        <v>122</v>
      </c>
      <c r="B32" s="50" t="s">
        <v>83</v>
      </c>
      <c r="C32" s="50" t="s">
        <v>34</v>
      </c>
      <c r="D32" s="50" t="s">
        <v>627</v>
      </c>
      <c r="E32" s="11">
        <v>3</v>
      </c>
      <c r="F32" s="12">
        <f t="shared" si="0"/>
        <v>12</v>
      </c>
      <c r="G32" s="11">
        <v>3</v>
      </c>
      <c r="H32" s="12">
        <f t="shared" si="1"/>
        <v>12</v>
      </c>
      <c r="I32" s="11">
        <v>2</v>
      </c>
      <c r="J32" s="12">
        <f t="shared" si="2"/>
        <v>13</v>
      </c>
      <c r="K32" s="11">
        <v>1</v>
      </c>
      <c r="L32" s="12">
        <f t="shared" si="3"/>
        <v>14</v>
      </c>
    </row>
    <row r="33" spans="1:13" s="4" customFormat="1" x14ac:dyDescent="0.3">
      <c r="A33" s="11" t="s">
        <v>154</v>
      </c>
      <c r="B33" s="50" t="s">
        <v>155</v>
      </c>
      <c r="C33" s="50" t="s">
        <v>34</v>
      </c>
      <c r="D33" s="50" t="s">
        <v>627</v>
      </c>
      <c r="E33" s="11">
        <v>2</v>
      </c>
      <c r="F33" s="12">
        <f t="shared" si="0"/>
        <v>13</v>
      </c>
      <c r="G33" s="11">
        <v>2</v>
      </c>
      <c r="H33" s="12">
        <f t="shared" si="1"/>
        <v>13</v>
      </c>
      <c r="I33" s="11">
        <v>2</v>
      </c>
      <c r="J33" s="12">
        <f t="shared" si="2"/>
        <v>13</v>
      </c>
      <c r="K33" s="11">
        <v>2</v>
      </c>
      <c r="L33" s="12">
        <f t="shared" si="3"/>
        <v>13</v>
      </c>
    </row>
    <row r="34" spans="1:13" s="4" customFormat="1" ht="15" thickBot="1" x14ac:dyDescent="0.35">
      <c r="A34" s="100" t="s">
        <v>63</v>
      </c>
      <c r="B34" s="101" t="s">
        <v>64</v>
      </c>
      <c r="C34" s="101" t="s">
        <v>34</v>
      </c>
      <c r="D34" s="101" t="s">
        <v>627</v>
      </c>
      <c r="E34" s="100">
        <v>3</v>
      </c>
      <c r="F34" s="102">
        <f t="shared" si="0"/>
        <v>12</v>
      </c>
      <c r="G34" s="100">
        <v>4</v>
      </c>
      <c r="H34" s="102">
        <f t="shared" si="1"/>
        <v>11</v>
      </c>
      <c r="I34" s="100">
        <v>3</v>
      </c>
      <c r="J34" s="102">
        <f t="shared" si="2"/>
        <v>12</v>
      </c>
      <c r="K34" s="100">
        <v>1</v>
      </c>
      <c r="L34" s="102">
        <f t="shared" si="3"/>
        <v>14</v>
      </c>
    </row>
    <row r="35" spans="1:13" ht="15" thickBot="1" x14ac:dyDescent="0.35">
      <c r="A35" s="1"/>
      <c r="B35" s="1"/>
      <c r="C35" s="1"/>
      <c r="D35" s="10"/>
      <c r="E35" s="10"/>
      <c r="F35" s="10"/>
      <c r="G35" s="10"/>
      <c r="H35" s="10"/>
      <c r="I35" s="10"/>
      <c r="J35" s="10"/>
      <c r="K35" s="10"/>
      <c r="L35" s="10"/>
      <c r="M35"/>
    </row>
    <row r="36" spans="1:13" ht="15" thickBot="1" x14ac:dyDescent="0.35">
      <c r="A36" s="1"/>
      <c r="B36" s="1"/>
      <c r="C36" s="1"/>
      <c r="D36" s="91" t="s">
        <v>670</v>
      </c>
      <c r="E36" s="92" t="s">
        <v>672</v>
      </c>
      <c r="F36" s="93" t="s">
        <v>638</v>
      </c>
      <c r="G36" s="92" t="s">
        <v>672</v>
      </c>
      <c r="H36" s="93" t="s">
        <v>638</v>
      </c>
      <c r="I36" s="92" t="s">
        <v>672</v>
      </c>
      <c r="J36" s="93" t="s">
        <v>638</v>
      </c>
      <c r="K36" s="92" t="s">
        <v>672</v>
      </c>
      <c r="L36" s="93" t="s">
        <v>638</v>
      </c>
      <c r="M36"/>
    </row>
    <row r="37" spans="1:13" ht="15" thickBot="1" x14ac:dyDescent="0.35">
      <c r="A37" s="1"/>
      <c r="B37" s="1"/>
      <c r="C37" s="1"/>
      <c r="D37" s="94" t="s">
        <v>671</v>
      </c>
      <c r="E37" s="35">
        <f t="shared" ref="E37:L37" si="4">SUM(E3:E34)</f>
        <v>132</v>
      </c>
      <c r="F37" s="37">
        <f t="shared" si="4"/>
        <v>348</v>
      </c>
      <c r="G37" s="35">
        <f t="shared" si="4"/>
        <v>132</v>
      </c>
      <c r="H37" s="37">
        <f t="shared" si="4"/>
        <v>348</v>
      </c>
      <c r="I37" s="35">
        <f t="shared" si="4"/>
        <v>132</v>
      </c>
      <c r="J37" s="37">
        <f t="shared" si="4"/>
        <v>348</v>
      </c>
      <c r="K37" s="35">
        <f t="shared" si="4"/>
        <v>128</v>
      </c>
      <c r="L37" s="37">
        <f t="shared" si="4"/>
        <v>352</v>
      </c>
      <c r="M37"/>
    </row>
    <row r="38" spans="1:13" ht="15" thickBot="1" x14ac:dyDescent="0.35">
      <c r="D38" s="94" t="s">
        <v>637</v>
      </c>
      <c r="E38" s="35">
        <f t="shared" ref="E38:L38" si="5">E37/2</f>
        <v>66</v>
      </c>
      <c r="F38" s="37">
        <f t="shared" si="5"/>
        <v>174</v>
      </c>
      <c r="G38" s="35">
        <f t="shared" si="5"/>
        <v>66</v>
      </c>
      <c r="H38" s="37">
        <f t="shared" si="5"/>
        <v>174</v>
      </c>
      <c r="I38" s="35">
        <f t="shared" si="5"/>
        <v>66</v>
      </c>
      <c r="J38" s="37">
        <f t="shared" si="5"/>
        <v>174</v>
      </c>
      <c r="K38" s="35">
        <f t="shared" si="5"/>
        <v>64</v>
      </c>
      <c r="L38" s="37">
        <f t="shared" si="5"/>
        <v>176</v>
      </c>
      <c r="M38"/>
    </row>
  </sheetData>
  <mergeCells count="4">
    <mergeCell ref="E1:F1"/>
    <mergeCell ref="K1:L1"/>
    <mergeCell ref="I1:J1"/>
    <mergeCell ref="G1:H1"/>
  </mergeCells>
  <pageMargins left="0.7" right="0.7" top="0.75" bottom="0.75" header="0.3" footer="0.3"/>
  <pageSetup orientation="portrait" horizontalDpi="200" verticalDpi="20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I37"/>
  <sheetViews>
    <sheetView zoomScale="85" zoomScaleNormal="85" workbookViewId="0"/>
  </sheetViews>
  <sheetFormatPr defaultRowHeight="14.4" x14ac:dyDescent="0.3"/>
  <cols>
    <col min="1" max="2" width="28.5546875" customWidth="1"/>
    <col min="3" max="5" width="16.77734375" customWidth="1"/>
    <col min="6" max="6" width="5.88671875" customWidth="1"/>
    <col min="7" max="7" width="29.33203125" customWidth="1"/>
    <col min="8" max="8" width="16.77734375" customWidth="1"/>
    <col min="9" max="9" width="28.5546875" style="17" customWidth="1"/>
  </cols>
  <sheetData>
    <row r="1" spans="1:7" ht="15" thickBot="1" x14ac:dyDescent="0.35">
      <c r="A1" s="39"/>
      <c r="B1" s="40"/>
      <c r="C1" s="327" t="s">
        <v>641</v>
      </c>
      <c r="D1" s="328"/>
      <c r="E1" s="329"/>
      <c r="G1" s="41"/>
    </row>
    <row r="2" spans="1:7" ht="15" thickBot="1" x14ac:dyDescent="0.35">
      <c r="A2" s="42" t="s">
        <v>665</v>
      </c>
      <c r="B2" s="43" t="s">
        <v>652</v>
      </c>
      <c r="C2" s="88" t="s">
        <v>669</v>
      </c>
      <c r="D2" s="89" t="s">
        <v>638</v>
      </c>
      <c r="E2" s="90" t="s">
        <v>614</v>
      </c>
      <c r="G2" s="224" t="s">
        <v>679</v>
      </c>
    </row>
    <row r="3" spans="1:7" x14ac:dyDescent="0.3">
      <c r="A3" s="24" t="s">
        <v>640</v>
      </c>
      <c r="B3" s="24" t="s">
        <v>34</v>
      </c>
      <c r="C3" s="25">
        <f>SUM('"Altitude" Exposure by Team'!E20:E34)</f>
        <v>77</v>
      </c>
      <c r="D3" s="26">
        <f>SUM('"Altitude" Exposure by Team'!F20:F34)</f>
        <v>148</v>
      </c>
      <c r="E3" s="27">
        <f>SUM(C3:D3)</f>
        <v>225</v>
      </c>
      <c r="G3" s="28">
        <f t="shared" ref="G3:G17" si="0">C3/E3</f>
        <v>0.34222222222222221</v>
      </c>
    </row>
    <row r="4" spans="1:7" x14ac:dyDescent="0.3">
      <c r="A4" s="24"/>
      <c r="B4" s="24" t="s">
        <v>635</v>
      </c>
      <c r="C4" s="25">
        <f>SUM('"Altitude" Exposure by Team'!E3:E19)</f>
        <v>55</v>
      </c>
      <c r="D4" s="26">
        <f>SUM('"Altitude" Exposure by Team'!F3:F19)</f>
        <v>200</v>
      </c>
      <c r="E4" s="27">
        <f>SUM(C4:D4)</f>
        <v>255</v>
      </c>
      <c r="G4" s="28">
        <f t="shared" si="0"/>
        <v>0.21568627450980393</v>
      </c>
    </row>
    <row r="5" spans="1:7" x14ac:dyDescent="0.3">
      <c r="A5" s="24"/>
      <c r="B5" s="24" t="s">
        <v>663</v>
      </c>
      <c r="C5" s="25">
        <f>SUM(C3:C4)/2</f>
        <v>66</v>
      </c>
      <c r="D5" s="26">
        <f>SUM(D3:D4)/2</f>
        <v>174</v>
      </c>
      <c r="E5" s="27">
        <f>SUM(E3:E4)/2</f>
        <v>240</v>
      </c>
      <c r="G5" s="28">
        <f t="shared" si="0"/>
        <v>0.27500000000000002</v>
      </c>
    </row>
    <row r="6" spans="1:7" x14ac:dyDescent="0.3">
      <c r="A6" s="19" t="s">
        <v>639</v>
      </c>
      <c r="B6" s="19" t="s">
        <v>34</v>
      </c>
      <c r="C6" s="20">
        <f>SUM('"Altitude" Exposure by Team'!G20:G34)</f>
        <v>79</v>
      </c>
      <c r="D6" s="21">
        <f>SUM('"Altitude" Exposure by Team'!H20:H34)</f>
        <v>146</v>
      </c>
      <c r="E6" s="22">
        <f>SUM(C6:D6)</f>
        <v>225</v>
      </c>
      <c r="G6" s="23">
        <f t="shared" si="0"/>
        <v>0.3511111111111111</v>
      </c>
    </row>
    <row r="7" spans="1:7" x14ac:dyDescent="0.3">
      <c r="A7" s="19"/>
      <c r="B7" s="19" t="s">
        <v>635</v>
      </c>
      <c r="C7" s="20">
        <f>SUM('"Altitude" Exposure by Team'!G3:G19)</f>
        <v>53</v>
      </c>
      <c r="D7" s="21">
        <f>SUM('"Altitude" Exposure by Team'!H3:H19)</f>
        <v>202</v>
      </c>
      <c r="E7" s="22">
        <f>SUM(C7:D7)</f>
        <v>255</v>
      </c>
      <c r="G7" s="23">
        <f t="shared" si="0"/>
        <v>0.20784313725490197</v>
      </c>
    </row>
    <row r="8" spans="1:7" x14ac:dyDescent="0.3">
      <c r="A8" s="19"/>
      <c r="B8" s="19" t="s">
        <v>663</v>
      </c>
      <c r="C8" s="20">
        <f>SUM(C6:C7)/2</f>
        <v>66</v>
      </c>
      <c r="D8" s="21">
        <f>SUM(D6:D7)/2</f>
        <v>174</v>
      </c>
      <c r="E8" s="22">
        <f>SUM(E6:E7)/2</f>
        <v>240</v>
      </c>
      <c r="G8" s="23">
        <f t="shared" si="0"/>
        <v>0.27500000000000002</v>
      </c>
    </row>
    <row r="9" spans="1:7" x14ac:dyDescent="0.3">
      <c r="A9" s="24" t="s">
        <v>632</v>
      </c>
      <c r="B9" s="24" t="s">
        <v>34</v>
      </c>
      <c r="C9" s="25">
        <f>SUM('"Altitude" Exposure by Team'!I20:I34)</f>
        <v>72</v>
      </c>
      <c r="D9" s="26">
        <f>SUM('"Altitude" Exposure by Team'!J20:J34)</f>
        <v>153</v>
      </c>
      <c r="E9" s="27">
        <f>SUM(C9:D9)</f>
        <v>225</v>
      </c>
      <c r="G9" s="28">
        <f t="shared" si="0"/>
        <v>0.32</v>
      </c>
    </row>
    <row r="10" spans="1:7" x14ac:dyDescent="0.3">
      <c r="A10" s="24"/>
      <c r="B10" s="24" t="s">
        <v>635</v>
      </c>
      <c r="C10" s="25">
        <f>SUM('"Altitude" Exposure by Team'!I3:I19)</f>
        <v>60</v>
      </c>
      <c r="D10" s="26">
        <f>SUM('"Altitude" Exposure by Team'!J3:J19)</f>
        <v>195</v>
      </c>
      <c r="E10" s="27">
        <f>SUM(C10:D10)</f>
        <v>255</v>
      </c>
      <c r="G10" s="28">
        <f t="shared" si="0"/>
        <v>0.23529411764705882</v>
      </c>
    </row>
    <row r="11" spans="1:7" x14ac:dyDescent="0.3">
      <c r="A11" s="24"/>
      <c r="B11" s="24" t="s">
        <v>663</v>
      </c>
      <c r="C11" s="25">
        <f>SUM(C9:C10)/2</f>
        <v>66</v>
      </c>
      <c r="D11" s="26">
        <f>SUM(D9:D10)/2</f>
        <v>174</v>
      </c>
      <c r="E11" s="27">
        <f>SUM(E9:E10)/2</f>
        <v>240</v>
      </c>
      <c r="G11" s="28">
        <f t="shared" si="0"/>
        <v>0.27500000000000002</v>
      </c>
    </row>
    <row r="12" spans="1:7" x14ac:dyDescent="0.3">
      <c r="A12" s="19" t="s">
        <v>633</v>
      </c>
      <c r="B12" s="19" t="s">
        <v>34</v>
      </c>
      <c r="C12" s="20">
        <f>SUM('"Altitude" Exposure by Team'!K20:K34)</f>
        <v>70</v>
      </c>
      <c r="D12" s="21">
        <f>SUM('"Altitude" Exposure by Team'!L20:L34)</f>
        <v>155</v>
      </c>
      <c r="E12" s="22">
        <f>SUM(C12:D12)</f>
        <v>225</v>
      </c>
      <c r="G12" s="23">
        <f t="shared" si="0"/>
        <v>0.31111111111111112</v>
      </c>
    </row>
    <row r="13" spans="1:7" x14ac:dyDescent="0.3">
      <c r="A13" s="19"/>
      <c r="B13" s="19" t="s">
        <v>635</v>
      </c>
      <c r="C13" s="20">
        <f>SUM('"Altitude" Exposure by Team'!K3:K19)</f>
        <v>58</v>
      </c>
      <c r="D13" s="21">
        <f>SUM('"Altitude" Exposure by Team'!L3:L19)</f>
        <v>197</v>
      </c>
      <c r="E13" s="22">
        <f>SUM(C13:D13)</f>
        <v>255</v>
      </c>
      <c r="G13" s="23">
        <f t="shared" si="0"/>
        <v>0.22745098039215686</v>
      </c>
    </row>
    <row r="14" spans="1:7" ht="15" thickBot="1" x14ac:dyDescent="0.35">
      <c r="A14" s="19"/>
      <c r="B14" s="19" t="s">
        <v>663</v>
      </c>
      <c r="C14" s="20">
        <f>SUM(C12:C13)/2</f>
        <v>64</v>
      </c>
      <c r="D14" s="21">
        <f>SUM(D12:D13)/2</f>
        <v>176</v>
      </c>
      <c r="E14" s="22">
        <f>SUM(E12:E13)/2</f>
        <v>240</v>
      </c>
      <c r="G14" s="23">
        <f t="shared" si="0"/>
        <v>0.26666666666666666</v>
      </c>
    </row>
    <row r="15" spans="1:7" x14ac:dyDescent="0.3">
      <c r="A15" s="29" t="s">
        <v>643</v>
      </c>
      <c r="B15" s="30" t="s">
        <v>34</v>
      </c>
      <c r="C15" s="29">
        <f>SUM(C12,C9,C6,C3)</f>
        <v>298</v>
      </c>
      <c r="D15" s="30">
        <f>SUM(D12,D9,D6,D3)</f>
        <v>602</v>
      </c>
      <c r="E15" s="31">
        <f>SUM(C15:D15)</f>
        <v>900</v>
      </c>
      <c r="G15" s="32">
        <f t="shared" si="0"/>
        <v>0.33111111111111113</v>
      </c>
    </row>
    <row r="16" spans="1:7" x14ac:dyDescent="0.3">
      <c r="A16" s="33"/>
      <c r="B16" s="9" t="s">
        <v>635</v>
      </c>
      <c r="C16" s="33">
        <f>SUM(C13,C10,C7,C4)</f>
        <v>226</v>
      </c>
      <c r="D16" s="9">
        <f>SUM(D13,D10,D7,D4)</f>
        <v>794</v>
      </c>
      <c r="E16" s="34">
        <f>SUM(C16:D16)</f>
        <v>1020</v>
      </c>
      <c r="G16" s="18">
        <f t="shared" si="0"/>
        <v>0.22156862745098038</v>
      </c>
    </row>
    <row r="17" spans="1:7" ht="15" thickBot="1" x14ac:dyDescent="0.35">
      <c r="A17" s="35"/>
      <c r="B17" s="36" t="s">
        <v>663</v>
      </c>
      <c r="C17" s="35">
        <f>SUM(C15:C16)/2</f>
        <v>262</v>
      </c>
      <c r="D17" s="36">
        <f>SUM(D15:D16)/2</f>
        <v>698</v>
      </c>
      <c r="E17" s="37">
        <f>SUM(E15:E16)/2</f>
        <v>960</v>
      </c>
      <c r="G17" s="38">
        <f t="shared" si="0"/>
        <v>0.27291666666666664</v>
      </c>
    </row>
    <row r="18" spans="1:7" x14ac:dyDescent="0.3">
      <c r="A18" t="s">
        <v>664</v>
      </c>
    </row>
    <row r="20" spans="1:7" ht="15" thickBot="1" x14ac:dyDescent="0.35"/>
    <row r="21" spans="1:7" ht="15" thickBot="1" x14ac:dyDescent="0.35">
      <c r="A21" s="39"/>
      <c r="B21" s="40"/>
      <c r="C21" s="327" t="s">
        <v>642</v>
      </c>
      <c r="D21" s="328"/>
      <c r="E21" s="329"/>
    </row>
    <row r="22" spans="1:7" ht="15" thickBot="1" x14ac:dyDescent="0.35">
      <c r="A22" s="42" t="s">
        <v>665</v>
      </c>
      <c r="B22" s="43" t="s">
        <v>652</v>
      </c>
      <c r="C22" s="88" t="s">
        <v>669</v>
      </c>
      <c r="D22" s="89" t="s">
        <v>638</v>
      </c>
      <c r="E22" s="90" t="s">
        <v>614</v>
      </c>
    </row>
    <row r="23" spans="1:7" x14ac:dyDescent="0.3">
      <c r="A23" s="24" t="s">
        <v>640</v>
      </c>
      <c r="B23" s="24" t="s">
        <v>34</v>
      </c>
      <c r="C23" s="25">
        <f>C3*46</f>
        <v>3542</v>
      </c>
      <c r="D23" s="26">
        <f>D3*46</f>
        <v>6808</v>
      </c>
      <c r="E23" s="27">
        <f>SUM(C23:D23)</f>
        <v>10350</v>
      </c>
    </row>
    <row r="24" spans="1:7" x14ac:dyDescent="0.3">
      <c r="A24" s="24"/>
      <c r="B24" s="24" t="s">
        <v>635</v>
      </c>
      <c r="C24" s="25">
        <f>C4*46</f>
        <v>2530</v>
      </c>
      <c r="D24" s="26">
        <f>D4*46</f>
        <v>9200</v>
      </c>
      <c r="E24" s="27">
        <f>SUM(C24:D24)</f>
        <v>11730</v>
      </c>
    </row>
    <row r="25" spans="1:7" x14ac:dyDescent="0.3">
      <c r="A25" s="24"/>
      <c r="B25" s="24" t="s">
        <v>648</v>
      </c>
      <c r="C25" s="25">
        <f>SUM(C23:C24)</f>
        <v>6072</v>
      </c>
      <c r="D25" s="26">
        <f>SUM(D23:D24)</f>
        <v>16008</v>
      </c>
      <c r="E25" s="27">
        <f>SUM(E23:E24)</f>
        <v>22080</v>
      </c>
    </row>
    <row r="26" spans="1:7" x14ac:dyDescent="0.3">
      <c r="A26" s="19" t="s">
        <v>639</v>
      </c>
      <c r="B26" s="19" t="s">
        <v>34</v>
      </c>
      <c r="C26" s="20">
        <f>C6*46</f>
        <v>3634</v>
      </c>
      <c r="D26" s="21">
        <f>D6*46</f>
        <v>6716</v>
      </c>
      <c r="E26" s="22">
        <f>SUM(C26:D26)</f>
        <v>10350</v>
      </c>
    </row>
    <row r="27" spans="1:7" x14ac:dyDescent="0.3">
      <c r="A27" s="19"/>
      <c r="B27" s="19" t="s">
        <v>635</v>
      </c>
      <c r="C27" s="20">
        <f>C7*46</f>
        <v>2438</v>
      </c>
      <c r="D27" s="21">
        <f>D7*46</f>
        <v>9292</v>
      </c>
      <c r="E27" s="22">
        <f>SUM(C27:D27)</f>
        <v>11730</v>
      </c>
    </row>
    <row r="28" spans="1:7" x14ac:dyDescent="0.3">
      <c r="A28" s="19"/>
      <c r="B28" s="19" t="s">
        <v>648</v>
      </c>
      <c r="C28" s="20">
        <f>SUM(C26:C27)</f>
        <v>6072</v>
      </c>
      <c r="D28" s="21">
        <f>SUM(D26:D27)</f>
        <v>16008</v>
      </c>
      <c r="E28" s="22">
        <f>SUM(E26:E27)</f>
        <v>22080</v>
      </c>
    </row>
    <row r="29" spans="1:7" x14ac:dyDescent="0.3">
      <c r="A29" s="24" t="s">
        <v>632</v>
      </c>
      <c r="B29" s="24" t="s">
        <v>34</v>
      </c>
      <c r="C29" s="25">
        <f>C9*46</f>
        <v>3312</v>
      </c>
      <c r="D29" s="26">
        <f>D9*46</f>
        <v>7038</v>
      </c>
      <c r="E29" s="27">
        <f>SUM(C29:D29)</f>
        <v>10350</v>
      </c>
    </row>
    <row r="30" spans="1:7" x14ac:dyDescent="0.3">
      <c r="A30" s="24"/>
      <c r="B30" s="24" t="s">
        <v>635</v>
      </c>
      <c r="C30" s="25">
        <f>C10*46</f>
        <v>2760</v>
      </c>
      <c r="D30" s="26">
        <f>D10*46</f>
        <v>8970</v>
      </c>
      <c r="E30" s="27">
        <f>SUM(C30:D30)</f>
        <v>11730</v>
      </c>
    </row>
    <row r="31" spans="1:7" x14ac:dyDescent="0.3">
      <c r="A31" s="24"/>
      <c r="B31" s="24" t="s">
        <v>648</v>
      </c>
      <c r="C31" s="25">
        <f>SUM(C29:C30)</f>
        <v>6072</v>
      </c>
      <c r="D31" s="26">
        <f>SUM(D29:D30)</f>
        <v>16008</v>
      </c>
      <c r="E31" s="27">
        <f>SUM(E29:E30)</f>
        <v>22080</v>
      </c>
    </row>
    <row r="32" spans="1:7" x14ac:dyDescent="0.3">
      <c r="A32" s="19" t="s">
        <v>633</v>
      </c>
      <c r="B32" s="19" t="s">
        <v>34</v>
      </c>
      <c r="C32" s="20">
        <f>C12*46</f>
        <v>3220</v>
      </c>
      <c r="D32" s="21">
        <f>D12*46</f>
        <v>7130</v>
      </c>
      <c r="E32" s="22">
        <f>SUM(C32:D32)</f>
        <v>10350</v>
      </c>
    </row>
    <row r="33" spans="1:5" x14ac:dyDescent="0.3">
      <c r="A33" s="19"/>
      <c r="B33" s="19" t="s">
        <v>635</v>
      </c>
      <c r="C33" s="20">
        <f>C13*46</f>
        <v>2668</v>
      </c>
      <c r="D33" s="21">
        <f>D13*46</f>
        <v>9062</v>
      </c>
      <c r="E33" s="22">
        <f>SUM(C33:D33)</f>
        <v>11730</v>
      </c>
    </row>
    <row r="34" spans="1:5" ht="15" thickBot="1" x14ac:dyDescent="0.35">
      <c r="A34" s="19"/>
      <c r="B34" s="19" t="s">
        <v>648</v>
      </c>
      <c r="C34" s="20">
        <f>SUM(C32:C33)</f>
        <v>5888</v>
      </c>
      <c r="D34" s="21">
        <f>SUM(D32:D33)</f>
        <v>16192</v>
      </c>
      <c r="E34" s="22">
        <f>SUM(E32:E33)</f>
        <v>22080</v>
      </c>
    </row>
    <row r="35" spans="1:5" x14ac:dyDescent="0.3">
      <c r="A35" s="29" t="s">
        <v>643</v>
      </c>
      <c r="B35" s="30" t="s">
        <v>34</v>
      </c>
      <c r="C35" s="29">
        <f>C15*46</f>
        <v>13708</v>
      </c>
      <c r="D35" s="30">
        <f>D15*46</f>
        <v>27692</v>
      </c>
      <c r="E35" s="31">
        <f>SUM(C35:D35)</f>
        <v>41400</v>
      </c>
    </row>
    <row r="36" spans="1:5" x14ac:dyDescent="0.3">
      <c r="A36" s="33"/>
      <c r="B36" s="9" t="s">
        <v>635</v>
      </c>
      <c r="C36" s="33">
        <f>C16*46</f>
        <v>10396</v>
      </c>
      <c r="D36" s="9">
        <f>D16*46</f>
        <v>36524</v>
      </c>
      <c r="E36" s="34">
        <f>SUM(C36:D36)</f>
        <v>46920</v>
      </c>
    </row>
    <row r="37" spans="1:5" ht="15" thickBot="1" x14ac:dyDescent="0.35">
      <c r="A37" s="35"/>
      <c r="B37" s="36" t="s">
        <v>648</v>
      </c>
      <c r="C37" s="35">
        <f>SUM(C35:C36)</f>
        <v>24104</v>
      </c>
      <c r="D37" s="36">
        <f>SUM(D35:D36)</f>
        <v>64216</v>
      </c>
      <c r="E37" s="37">
        <f>SUM(E35:E36)</f>
        <v>88320</v>
      </c>
    </row>
  </sheetData>
  <mergeCells count="2">
    <mergeCell ref="C1:E1"/>
    <mergeCell ref="C21:E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Z41"/>
  <sheetViews>
    <sheetView zoomScale="70" zoomScaleNormal="70" workbookViewId="0">
      <pane xSplit="2" ySplit="4" topLeftCell="C5" activePane="bottomRight" state="frozen"/>
      <selection sqref="A1:F5"/>
      <selection pane="topRight" sqref="A1:F5"/>
      <selection pane="bottomLeft" sqref="A1:F5"/>
      <selection pane="bottomRight" activeCell="M25" sqref="M25"/>
    </sheetView>
  </sheetViews>
  <sheetFormatPr defaultRowHeight="13.8" x14ac:dyDescent="0.25"/>
  <cols>
    <col min="1" max="1" width="16.44140625" style="181" customWidth="1"/>
    <col min="2" max="2" width="14" style="181" customWidth="1"/>
    <col min="3" max="5" width="13.5546875" style="181" customWidth="1"/>
    <col min="6" max="7" width="22.5546875" style="181" customWidth="1"/>
    <col min="8" max="10" width="13.5546875" style="181" customWidth="1"/>
    <col min="11" max="12" width="22.5546875" style="181" customWidth="1"/>
    <col min="13" max="15" width="13.5546875" style="181" customWidth="1"/>
    <col min="16" max="17" width="22.5546875" style="181" customWidth="1"/>
    <col min="18" max="20" width="13.5546875" style="181" customWidth="1"/>
    <col min="21" max="21" width="22.5546875" style="181" customWidth="1"/>
    <col min="22" max="22" width="22.5546875" style="183" customWidth="1"/>
    <col min="23" max="16384" width="8.88671875" style="183"/>
  </cols>
  <sheetData>
    <row r="1" spans="1:26" ht="17.399999999999999" customHeight="1" x14ac:dyDescent="0.25">
      <c r="A1" s="195"/>
      <c r="B1" s="195"/>
      <c r="C1" s="336" t="s">
        <v>640</v>
      </c>
      <c r="D1" s="331"/>
      <c r="E1" s="331"/>
      <c r="F1" s="331"/>
      <c r="G1" s="332"/>
      <c r="H1" s="330" t="s">
        <v>639</v>
      </c>
      <c r="I1" s="331"/>
      <c r="J1" s="331"/>
      <c r="K1" s="331"/>
      <c r="L1" s="332"/>
      <c r="M1" s="330" t="s">
        <v>632</v>
      </c>
      <c r="N1" s="331"/>
      <c r="O1" s="331"/>
      <c r="P1" s="331"/>
      <c r="Q1" s="332"/>
      <c r="R1" s="330" t="s">
        <v>633</v>
      </c>
      <c r="S1" s="331"/>
      <c r="T1" s="331"/>
      <c r="U1" s="331"/>
      <c r="V1" s="332"/>
      <c r="W1" s="182"/>
      <c r="X1" s="182"/>
      <c r="Y1" s="182"/>
      <c r="Z1" s="182"/>
    </row>
    <row r="2" spans="1:26" ht="17.399999999999999" customHeight="1" thickBot="1" x14ac:dyDescent="0.3">
      <c r="A2" s="195"/>
      <c r="B2" s="195"/>
      <c r="C2" s="337" t="s">
        <v>677</v>
      </c>
      <c r="D2" s="334"/>
      <c r="E2" s="334"/>
      <c r="F2" s="334"/>
      <c r="G2" s="335"/>
      <c r="H2" s="333" t="s">
        <v>677</v>
      </c>
      <c r="I2" s="334"/>
      <c r="J2" s="334"/>
      <c r="K2" s="334"/>
      <c r="L2" s="335"/>
      <c r="M2" s="333" t="s">
        <v>677</v>
      </c>
      <c r="N2" s="334"/>
      <c r="O2" s="334"/>
      <c r="P2" s="334"/>
      <c r="Q2" s="335"/>
      <c r="R2" s="333" t="s">
        <v>677</v>
      </c>
      <c r="S2" s="334"/>
      <c r="T2" s="334"/>
      <c r="U2" s="334"/>
      <c r="V2" s="335"/>
      <c r="W2" s="182"/>
      <c r="X2" s="182"/>
      <c r="Y2" s="182"/>
      <c r="Z2" s="182"/>
    </row>
    <row r="3" spans="1:26" ht="17.399999999999999" customHeight="1" thickBot="1" x14ac:dyDescent="0.3">
      <c r="A3" s="195"/>
      <c r="B3" s="195"/>
      <c r="C3" s="212" t="s">
        <v>61</v>
      </c>
      <c r="D3" s="196" t="s">
        <v>30</v>
      </c>
      <c r="E3" s="311" t="s">
        <v>36</v>
      </c>
      <c r="F3" s="312" t="s">
        <v>614</v>
      </c>
      <c r="G3" s="307" t="s">
        <v>614</v>
      </c>
      <c r="H3" s="197" t="s">
        <v>61</v>
      </c>
      <c r="I3" s="196" t="s">
        <v>30</v>
      </c>
      <c r="J3" s="311" t="s">
        <v>36</v>
      </c>
      <c r="K3" s="312" t="s">
        <v>614</v>
      </c>
      <c r="L3" s="307" t="s">
        <v>614</v>
      </c>
      <c r="M3" s="197" t="s">
        <v>61</v>
      </c>
      <c r="N3" s="196" t="s">
        <v>30</v>
      </c>
      <c r="O3" s="311" t="s">
        <v>36</v>
      </c>
      <c r="P3" s="312" t="s">
        <v>614</v>
      </c>
      <c r="Q3" s="307" t="s">
        <v>614</v>
      </c>
      <c r="R3" s="197" t="s">
        <v>61</v>
      </c>
      <c r="S3" s="196" t="s">
        <v>30</v>
      </c>
      <c r="T3" s="311" t="s">
        <v>101</v>
      </c>
      <c r="U3" s="312" t="s">
        <v>614</v>
      </c>
      <c r="V3" s="307" t="s">
        <v>614</v>
      </c>
      <c r="W3" s="182"/>
      <c r="X3" s="182"/>
      <c r="Y3" s="182"/>
      <c r="Z3" s="182"/>
    </row>
    <row r="4" spans="1:26" ht="17.399999999999999" customHeight="1" thickBot="1" x14ac:dyDescent="0.3">
      <c r="A4" s="221" t="s">
        <v>652</v>
      </c>
      <c r="B4" s="223" t="s">
        <v>629</v>
      </c>
      <c r="C4" s="213" t="s">
        <v>625</v>
      </c>
      <c r="D4" s="214" t="s">
        <v>625</v>
      </c>
      <c r="E4" s="313" t="s">
        <v>625</v>
      </c>
      <c r="F4" s="314" t="s">
        <v>1064</v>
      </c>
      <c r="G4" s="308" t="s">
        <v>1062</v>
      </c>
      <c r="H4" s="215" t="s">
        <v>625</v>
      </c>
      <c r="I4" s="214" t="s">
        <v>625</v>
      </c>
      <c r="J4" s="313" t="s">
        <v>625</v>
      </c>
      <c r="K4" s="314" t="s">
        <v>1064</v>
      </c>
      <c r="L4" s="308" t="s">
        <v>1062</v>
      </c>
      <c r="M4" s="215" t="s">
        <v>625</v>
      </c>
      <c r="N4" s="214" t="s">
        <v>625</v>
      </c>
      <c r="O4" s="313" t="s">
        <v>625</v>
      </c>
      <c r="P4" s="314" t="s">
        <v>1064</v>
      </c>
      <c r="Q4" s="308" t="s">
        <v>1062</v>
      </c>
      <c r="R4" s="215" t="s">
        <v>625</v>
      </c>
      <c r="S4" s="214" t="s">
        <v>625</v>
      </c>
      <c r="T4" s="313" t="s">
        <v>625</v>
      </c>
      <c r="U4" s="314" t="s">
        <v>1064</v>
      </c>
      <c r="V4" s="308" t="s">
        <v>1062</v>
      </c>
      <c r="W4" s="184"/>
      <c r="X4" s="184"/>
      <c r="Y4" s="184"/>
      <c r="Z4" s="184"/>
    </row>
    <row r="5" spans="1:26" ht="17.399999999999999" customHeight="1" x14ac:dyDescent="0.25">
      <c r="A5" s="338" t="s">
        <v>34</v>
      </c>
      <c r="B5" s="201" t="s">
        <v>638</v>
      </c>
      <c r="C5" s="186">
        <v>23</v>
      </c>
      <c r="D5" s="186">
        <v>15</v>
      </c>
      <c r="E5" s="315">
        <v>2</v>
      </c>
      <c r="F5" s="316">
        <f>SUM(C5:E5)</f>
        <v>40</v>
      </c>
      <c r="G5" s="309">
        <f>SUM(C5:D5)</f>
        <v>38</v>
      </c>
      <c r="H5" s="185">
        <v>43</v>
      </c>
      <c r="I5" s="186">
        <v>2</v>
      </c>
      <c r="J5" s="315">
        <v>0</v>
      </c>
      <c r="K5" s="316">
        <f>SUM(H5:J5)</f>
        <v>45</v>
      </c>
      <c r="L5" s="309">
        <f>SUM(H5:I5)</f>
        <v>45</v>
      </c>
      <c r="M5" s="185">
        <v>27</v>
      </c>
      <c r="N5" s="186">
        <v>1</v>
      </c>
      <c r="O5" s="315">
        <v>0</v>
      </c>
      <c r="P5" s="316">
        <f>SUM(M5:O5)</f>
        <v>28</v>
      </c>
      <c r="Q5" s="309">
        <f>SUM(M5:N5)</f>
        <v>28</v>
      </c>
      <c r="R5" s="185">
        <v>50</v>
      </c>
      <c r="S5" s="186">
        <v>0</v>
      </c>
      <c r="T5" s="315">
        <v>0</v>
      </c>
      <c r="U5" s="316">
        <f>SUM(R5:T5)</f>
        <v>50</v>
      </c>
      <c r="V5" s="309">
        <f>SUM(R5:S5)</f>
        <v>50</v>
      </c>
    </row>
    <row r="6" spans="1:26" ht="17.399999999999999" customHeight="1" x14ac:dyDescent="0.25">
      <c r="A6" s="338"/>
      <c r="B6" s="201" t="s">
        <v>668</v>
      </c>
      <c r="C6" s="186">
        <v>10</v>
      </c>
      <c r="D6" s="186">
        <v>8</v>
      </c>
      <c r="E6" s="315">
        <v>1</v>
      </c>
      <c r="F6" s="316">
        <f>SUM(C6:E6)</f>
        <v>19</v>
      </c>
      <c r="G6" s="309">
        <f>SUM(C6:D6)</f>
        <v>18</v>
      </c>
      <c r="H6" s="185">
        <v>11</v>
      </c>
      <c r="I6" s="186">
        <v>0</v>
      </c>
      <c r="J6" s="315">
        <v>1</v>
      </c>
      <c r="K6" s="316">
        <f>SUM(H6:J6)</f>
        <v>12</v>
      </c>
      <c r="L6" s="309">
        <f>SUM(H6:I6)</f>
        <v>11</v>
      </c>
      <c r="M6" s="185">
        <v>14</v>
      </c>
      <c r="N6" s="186">
        <v>0</v>
      </c>
      <c r="O6" s="315">
        <v>0</v>
      </c>
      <c r="P6" s="316">
        <f>SUM(M6:O6)</f>
        <v>14</v>
      </c>
      <c r="Q6" s="309">
        <f>SUM(M6:N6)</f>
        <v>14</v>
      </c>
      <c r="R6" s="185">
        <v>15</v>
      </c>
      <c r="S6" s="186">
        <v>1</v>
      </c>
      <c r="T6" s="315">
        <v>0</v>
      </c>
      <c r="U6" s="316">
        <f>SUM(R6:T6)</f>
        <v>16</v>
      </c>
      <c r="V6" s="309">
        <f>SUM(R6:S6)</f>
        <v>16</v>
      </c>
    </row>
    <row r="7" spans="1:26" ht="17.399999999999999" customHeight="1" x14ac:dyDescent="0.25">
      <c r="A7" s="338" t="s">
        <v>44</v>
      </c>
      <c r="B7" s="201" t="s">
        <v>638</v>
      </c>
      <c r="C7" s="186">
        <v>57</v>
      </c>
      <c r="D7" s="186">
        <v>20</v>
      </c>
      <c r="E7" s="315">
        <v>0</v>
      </c>
      <c r="F7" s="316">
        <f>SUM(C7:E7)</f>
        <v>77</v>
      </c>
      <c r="G7" s="309">
        <f>SUM(C7:D7)</f>
        <v>77</v>
      </c>
      <c r="H7" s="185">
        <v>69</v>
      </c>
      <c r="I7" s="186">
        <v>1</v>
      </c>
      <c r="J7" s="315">
        <v>1</v>
      </c>
      <c r="K7" s="316">
        <f>SUM(H7:J7)</f>
        <v>71</v>
      </c>
      <c r="L7" s="309">
        <f>SUM(H7:I7)</f>
        <v>70</v>
      </c>
      <c r="M7" s="185">
        <v>43</v>
      </c>
      <c r="N7" s="186">
        <v>0</v>
      </c>
      <c r="O7" s="315">
        <v>0</v>
      </c>
      <c r="P7" s="316">
        <f>SUM(M7:O7)</f>
        <v>43</v>
      </c>
      <c r="Q7" s="309">
        <f>SUM(M7:N7)</f>
        <v>43</v>
      </c>
      <c r="R7" s="185">
        <v>77</v>
      </c>
      <c r="S7" s="186">
        <v>0</v>
      </c>
      <c r="T7" s="315">
        <v>0</v>
      </c>
      <c r="U7" s="316">
        <f>SUM(R7:T7)</f>
        <v>77</v>
      </c>
      <c r="V7" s="309">
        <f>SUM(R7:S7)</f>
        <v>77</v>
      </c>
    </row>
    <row r="8" spans="1:26" ht="17.399999999999999" customHeight="1" x14ac:dyDescent="0.25">
      <c r="A8" s="338"/>
      <c r="B8" s="201" t="s">
        <v>668</v>
      </c>
      <c r="C8" s="189">
        <v>12</v>
      </c>
      <c r="D8" s="189">
        <v>7</v>
      </c>
      <c r="E8" s="317">
        <v>1</v>
      </c>
      <c r="F8" s="318">
        <f>SUM(C8:E8)</f>
        <v>20</v>
      </c>
      <c r="G8" s="309">
        <f>SUM(C8:D8)</f>
        <v>19</v>
      </c>
      <c r="H8" s="188">
        <v>10</v>
      </c>
      <c r="I8" s="189">
        <v>0</v>
      </c>
      <c r="J8" s="317">
        <v>0</v>
      </c>
      <c r="K8" s="318">
        <f>SUM(H8:J8)</f>
        <v>10</v>
      </c>
      <c r="L8" s="309">
        <f>SUM(H8:I8)</f>
        <v>10</v>
      </c>
      <c r="M8" s="188">
        <v>12</v>
      </c>
      <c r="N8" s="189">
        <v>0</v>
      </c>
      <c r="O8" s="317">
        <v>0</v>
      </c>
      <c r="P8" s="318">
        <f>SUM(M8:O8)</f>
        <v>12</v>
      </c>
      <c r="Q8" s="309">
        <f>SUM(M8:N8)</f>
        <v>12</v>
      </c>
      <c r="R8" s="188">
        <v>26</v>
      </c>
      <c r="S8" s="189">
        <v>0</v>
      </c>
      <c r="T8" s="317">
        <v>1</v>
      </c>
      <c r="U8" s="318">
        <f>SUM(R8:T8)</f>
        <v>27</v>
      </c>
      <c r="V8" s="309">
        <f>SUM(R8:S8)</f>
        <v>26</v>
      </c>
    </row>
    <row r="9" spans="1:26" ht="17.399999999999999" customHeight="1" x14ac:dyDescent="0.25">
      <c r="A9" s="202"/>
      <c r="B9" s="203"/>
      <c r="C9" s="190"/>
      <c r="D9" s="190"/>
      <c r="E9" s="190"/>
      <c r="F9" s="190"/>
      <c r="G9" s="209"/>
      <c r="H9" s="190"/>
      <c r="I9" s="190"/>
      <c r="J9" s="190"/>
      <c r="K9" s="190"/>
      <c r="L9" s="209"/>
      <c r="M9" s="190"/>
      <c r="N9" s="190"/>
      <c r="O9" s="190"/>
      <c r="P9" s="190"/>
      <c r="Q9" s="209"/>
      <c r="R9" s="190"/>
      <c r="S9" s="190"/>
      <c r="T9" s="190"/>
      <c r="U9" s="190"/>
      <c r="V9" s="209"/>
    </row>
    <row r="10" spans="1:26" ht="17.399999999999999" customHeight="1" x14ac:dyDescent="0.25">
      <c r="A10" s="204" t="s">
        <v>34</v>
      </c>
      <c r="B10" s="205" t="s">
        <v>628</v>
      </c>
      <c r="C10" s="192">
        <f t="shared" ref="C10:U10" si="0">SUM(C5:C6)</f>
        <v>33</v>
      </c>
      <c r="D10" s="192">
        <f t="shared" si="0"/>
        <v>23</v>
      </c>
      <c r="E10" s="319">
        <f t="shared" si="0"/>
        <v>3</v>
      </c>
      <c r="F10" s="320">
        <f t="shared" si="0"/>
        <v>59</v>
      </c>
      <c r="G10" s="309">
        <f>SUM(C10:D10)</f>
        <v>56</v>
      </c>
      <c r="H10" s="191">
        <f t="shared" si="0"/>
        <v>54</v>
      </c>
      <c r="I10" s="192">
        <f t="shared" si="0"/>
        <v>2</v>
      </c>
      <c r="J10" s="319">
        <f t="shared" si="0"/>
        <v>1</v>
      </c>
      <c r="K10" s="320">
        <f t="shared" si="0"/>
        <v>57</v>
      </c>
      <c r="L10" s="309">
        <f>SUM(H10:I10)</f>
        <v>56</v>
      </c>
      <c r="M10" s="191">
        <f t="shared" si="0"/>
        <v>41</v>
      </c>
      <c r="N10" s="192">
        <f t="shared" si="0"/>
        <v>1</v>
      </c>
      <c r="O10" s="319">
        <f t="shared" si="0"/>
        <v>0</v>
      </c>
      <c r="P10" s="320">
        <f t="shared" si="0"/>
        <v>42</v>
      </c>
      <c r="Q10" s="309">
        <f>SUM(M10:N10)</f>
        <v>42</v>
      </c>
      <c r="R10" s="191">
        <f t="shared" si="0"/>
        <v>65</v>
      </c>
      <c r="S10" s="192">
        <f t="shared" si="0"/>
        <v>1</v>
      </c>
      <c r="T10" s="319">
        <f t="shared" si="0"/>
        <v>0</v>
      </c>
      <c r="U10" s="320">
        <f t="shared" si="0"/>
        <v>66</v>
      </c>
      <c r="V10" s="309">
        <f>SUM(R10:S10)</f>
        <v>66</v>
      </c>
    </row>
    <row r="11" spans="1:26" ht="17.399999999999999" customHeight="1" x14ac:dyDescent="0.25">
      <c r="A11" s="204" t="s">
        <v>626</v>
      </c>
      <c r="B11" s="205" t="s">
        <v>628</v>
      </c>
      <c r="C11" s="194">
        <f t="shared" ref="C11:U11" si="1">SUM(C7:C8)</f>
        <v>69</v>
      </c>
      <c r="D11" s="194">
        <f t="shared" si="1"/>
        <v>27</v>
      </c>
      <c r="E11" s="321">
        <f t="shared" si="1"/>
        <v>1</v>
      </c>
      <c r="F11" s="322">
        <f t="shared" si="1"/>
        <v>97</v>
      </c>
      <c r="G11" s="309">
        <f>SUM(C11:D11)</f>
        <v>96</v>
      </c>
      <c r="H11" s="193">
        <f t="shared" si="1"/>
        <v>79</v>
      </c>
      <c r="I11" s="194">
        <f t="shared" si="1"/>
        <v>1</v>
      </c>
      <c r="J11" s="321">
        <f t="shared" si="1"/>
        <v>1</v>
      </c>
      <c r="K11" s="322">
        <f t="shared" si="1"/>
        <v>81</v>
      </c>
      <c r="L11" s="309">
        <f>SUM(H11:I11)</f>
        <v>80</v>
      </c>
      <c r="M11" s="193">
        <f t="shared" si="1"/>
        <v>55</v>
      </c>
      <c r="N11" s="194">
        <f t="shared" si="1"/>
        <v>0</v>
      </c>
      <c r="O11" s="321">
        <f t="shared" si="1"/>
        <v>0</v>
      </c>
      <c r="P11" s="322">
        <f t="shared" si="1"/>
        <v>55</v>
      </c>
      <c r="Q11" s="309">
        <f>SUM(M11:N11)</f>
        <v>55</v>
      </c>
      <c r="R11" s="193">
        <f t="shared" si="1"/>
        <v>103</v>
      </c>
      <c r="S11" s="194">
        <f t="shared" si="1"/>
        <v>0</v>
      </c>
      <c r="T11" s="321">
        <f t="shared" si="1"/>
        <v>1</v>
      </c>
      <c r="U11" s="322">
        <f t="shared" si="1"/>
        <v>104</v>
      </c>
      <c r="V11" s="309">
        <f>SUM(R11:S11)</f>
        <v>103</v>
      </c>
    </row>
    <row r="12" spans="1:26" ht="17.399999999999999" customHeight="1" x14ac:dyDescent="0.25">
      <c r="A12" s="202"/>
      <c r="B12" s="203"/>
      <c r="C12" s="190"/>
      <c r="D12" s="190"/>
      <c r="E12" s="190"/>
      <c r="F12" s="190"/>
      <c r="G12" s="209"/>
      <c r="H12" s="190"/>
      <c r="I12" s="190"/>
      <c r="J12" s="190"/>
      <c r="K12" s="190"/>
      <c r="L12" s="209"/>
      <c r="M12" s="190"/>
      <c r="N12" s="190"/>
      <c r="O12" s="190"/>
      <c r="P12" s="190"/>
      <c r="Q12" s="209"/>
      <c r="R12" s="190"/>
      <c r="S12" s="190"/>
      <c r="T12" s="190"/>
      <c r="U12" s="190"/>
      <c r="V12" s="209"/>
    </row>
    <row r="13" spans="1:26" ht="17.399999999999999" customHeight="1" x14ac:dyDescent="0.25">
      <c r="A13" s="204" t="s">
        <v>628</v>
      </c>
      <c r="B13" s="201" t="s">
        <v>638</v>
      </c>
      <c r="C13" s="192">
        <f>SUM(C5,C7)</f>
        <v>80</v>
      </c>
      <c r="D13" s="192">
        <f t="shared" ref="D13:U13" si="2">SUM(D5,D7)</f>
        <v>35</v>
      </c>
      <c r="E13" s="319">
        <f t="shared" si="2"/>
        <v>2</v>
      </c>
      <c r="F13" s="320">
        <f t="shared" si="2"/>
        <v>117</v>
      </c>
      <c r="G13" s="309">
        <f>SUM(C13:D13)</f>
        <v>115</v>
      </c>
      <c r="H13" s="191">
        <f t="shared" si="2"/>
        <v>112</v>
      </c>
      <c r="I13" s="192">
        <f t="shared" si="2"/>
        <v>3</v>
      </c>
      <c r="J13" s="319">
        <f t="shared" si="2"/>
        <v>1</v>
      </c>
      <c r="K13" s="320">
        <f t="shared" si="2"/>
        <v>116</v>
      </c>
      <c r="L13" s="309">
        <f>SUM(H13:I13)</f>
        <v>115</v>
      </c>
      <c r="M13" s="191">
        <f t="shared" si="2"/>
        <v>70</v>
      </c>
      <c r="N13" s="192">
        <f t="shared" si="2"/>
        <v>1</v>
      </c>
      <c r="O13" s="319">
        <f t="shared" si="2"/>
        <v>0</v>
      </c>
      <c r="P13" s="320">
        <f t="shared" si="2"/>
        <v>71</v>
      </c>
      <c r="Q13" s="309">
        <f>SUM(M13:N13)</f>
        <v>71</v>
      </c>
      <c r="R13" s="191">
        <f t="shared" si="2"/>
        <v>127</v>
      </c>
      <c r="S13" s="192">
        <f t="shared" si="2"/>
        <v>0</v>
      </c>
      <c r="T13" s="319">
        <f t="shared" si="2"/>
        <v>0</v>
      </c>
      <c r="U13" s="320">
        <f t="shared" si="2"/>
        <v>127</v>
      </c>
      <c r="V13" s="309">
        <f>SUM(R13:S13)</f>
        <v>127</v>
      </c>
    </row>
    <row r="14" spans="1:26" ht="17.399999999999999" customHeight="1" thickBot="1" x14ac:dyDescent="0.3">
      <c r="A14" s="204" t="s">
        <v>628</v>
      </c>
      <c r="B14" s="201" t="s">
        <v>668</v>
      </c>
      <c r="C14" s="194">
        <f>SUM(C6,C8)</f>
        <v>22</v>
      </c>
      <c r="D14" s="194">
        <f t="shared" ref="D14:U14" si="3">SUM(D6,D8)</f>
        <v>15</v>
      </c>
      <c r="E14" s="321">
        <f t="shared" si="3"/>
        <v>2</v>
      </c>
      <c r="F14" s="322">
        <f t="shared" si="3"/>
        <v>39</v>
      </c>
      <c r="G14" s="310">
        <f>SUM(C14:D14)</f>
        <v>37</v>
      </c>
      <c r="H14" s="193">
        <f t="shared" si="3"/>
        <v>21</v>
      </c>
      <c r="I14" s="194">
        <f t="shared" si="3"/>
        <v>0</v>
      </c>
      <c r="J14" s="321">
        <f t="shared" si="3"/>
        <v>1</v>
      </c>
      <c r="K14" s="322">
        <f t="shared" si="3"/>
        <v>22</v>
      </c>
      <c r="L14" s="310">
        <f>SUM(H14:I14)</f>
        <v>21</v>
      </c>
      <c r="M14" s="193">
        <f t="shared" si="3"/>
        <v>26</v>
      </c>
      <c r="N14" s="194">
        <f t="shared" si="3"/>
        <v>0</v>
      </c>
      <c r="O14" s="321">
        <f t="shared" si="3"/>
        <v>0</v>
      </c>
      <c r="P14" s="322">
        <f t="shared" si="3"/>
        <v>26</v>
      </c>
      <c r="Q14" s="310">
        <f>SUM(M14:N14)</f>
        <v>26</v>
      </c>
      <c r="R14" s="193">
        <f t="shared" si="3"/>
        <v>41</v>
      </c>
      <c r="S14" s="194">
        <f t="shared" si="3"/>
        <v>1</v>
      </c>
      <c r="T14" s="321">
        <f t="shared" si="3"/>
        <v>1</v>
      </c>
      <c r="U14" s="322">
        <f t="shared" si="3"/>
        <v>43</v>
      </c>
      <c r="V14" s="310">
        <f>SUM(R14:S14)</f>
        <v>42</v>
      </c>
    </row>
    <row r="15" spans="1:26" ht="17.399999999999999" customHeight="1" thickBot="1" x14ac:dyDescent="0.3">
      <c r="A15" s="206"/>
      <c r="B15" s="207"/>
      <c r="C15" s="210"/>
      <c r="D15" s="210"/>
      <c r="E15" s="210"/>
      <c r="F15" s="210"/>
      <c r="G15" s="211"/>
      <c r="H15" s="210"/>
      <c r="I15" s="210"/>
      <c r="J15" s="210"/>
      <c r="K15" s="210"/>
      <c r="L15" s="211"/>
      <c r="M15" s="210"/>
      <c r="N15" s="210"/>
      <c r="O15" s="210"/>
      <c r="P15" s="210"/>
      <c r="Q15" s="211"/>
      <c r="R15" s="210"/>
      <c r="S15" s="210"/>
      <c r="T15" s="210"/>
      <c r="U15" s="210"/>
      <c r="V15" s="211"/>
    </row>
    <row r="16" spans="1:26" x14ac:dyDescent="0.25">
      <c r="A16" s="183"/>
      <c r="B16" s="183"/>
      <c r="C16" s="183"/>
      <c r="D16" s="183"/>
      <c r="E16" s="183"/>
      <c r="F16" s="183"/>
      <c r="G16" s="183"/>
      <c r="H16" s="183"/>
      <c r="I16" s="183"/>
      <c r="J16" s="183"/>
      <c r="K16" s="183"/>
      <c r="L16" s="183"/>
      <c r="M16" s="183"/>
      <c r="N16" s="183"/>
      <c r="O16" s="183"/>
      <c r="P16" s="183"/>
      <c r="Q16" s="183"/>
      <c r="R16" s="183"/>
      <c r="S16" s="183"/>
      <c r="T16" s="183"/>
      <c r="U16" s="183"/>
    </row>
    <row r="17" spans="1:21" x14ac:dyDescent="0.25">
      <c r="A17" s="183"/>
      <c r="B17" s="183"/>
      <c r="C17" s="183"/>
      <c r="D17" s="183"/>
      <c r="E17" s="183"/>
      <c r="F17" s="183"/>
      <c r="G17" s="183"/>
      <c r="H17" s="183"/>
      <c r="I17" s="183"/>
      <c r="J17" s="183"/>
      <c r="K17" s="183"/>
      <c r="L17" s="183"/>
      <c r="M17" s="183"/>
      <c r="N17" s="183"/>
      <c r="O17" s="183"/>
      <c r="P17" s="183"/>
      <c r="Q17" s="183"/>
      <c r="R17" s="183"/>
      <c r="S17" s="183"/>
      <c r="T17" s="183"/>
      <c r="U17" s="183"/>
    </row>
    <row r="18" spans="1:21" ht="18" thickBot="1" x14ac:dyDescent="0.35">
      <c r="A18" s="183"/>
      <c r="B18" s="183"/>
      <c r="C18" s="339" t="s">
        <v>678</v>
      </c>
      <c r="D18" s="339"/>
      <c r="E18" s="339"/>
      <c r="F18" s="339"/>
      <c r="G18" s="291"/>
      <c r="H18" s="183"/>
      <c r="I18" s="183"/>
      <c r="J18" s="183"/>
      <c r="K18" s="183"/>
      <c r="L18" s="183"/>
      <c r="M18" s="183"/>
      <c r="N18" s="183"/>
      <c r="O18" s="183"/>
      <c r="P18" s="183"/>
      <c r="Q18" s="183"/>
      <c r="R18" s="183"/>
      <c r="S18" s="183"/>
      <c r="T18" s="183"/>
      <c r="U18" s="183"/>
    </row>
    <row r="19" spans="1:21" ht="14.4" thickBot="1" x14ac:dyDescent="0.3">
      <c r="A19" s="183"/>
      <c r="B19" s="183"/>
      <c r="C19" s="216" t="s">
        <v>61</v>
      </c>
      <c r="D19" s="208" t="s">
        <v>30</v>
      </c>
      <c r="E19" s="303" t="s">
        <v>36</v>
      </c>
      <c r="F19" s="303"/>
      <c r="G19" s="307"/>
      <c r="H19" s="183"/>
      <c r="I19" s="183"/>
      <c r="J19" s="183"/>
      <c r="K19" s="183"/>
      <c r="L19" s="183"/>
      <c r="M19" s="183"/>
      <c r="N19" s="183"/>
      <c r="O19" s="183"/>
      <c r="P19" s="183"/>
      <c r="Q19" s="183"/>
      <c r="R19" s="183"/>
      <c r="S19" s="183"/>
      <c r="T19" s="183"/>
      <c r="U19" s="183"/>
    </row>
    <row r="20" spans="1:21" ht="14.4" thickBot="1" x14ac:dyDescent="0.3">
      <c r="A20" s="221" t="s">
        <v>652</v>
      </c>
      <c r="B20" s="222" t="s">
        <v>629</v>
      </c>
      <c r="C20" s="213" t="s">
        <v>625</v>
      </c>
      <c r="D20" s="214" t="s">
        <v>625</v>
      </c>
      <c r="E20" s="304" t="s">
        <v>625</v>
      </c>
      <c r="F20" s="304" t="s">
        <v>1063</v>
      </c>
      <c r="G20" s="308" t="s">
        <v>1062</v>
      </c>
      <c r="H20" s="183"/>
      <c r="I20" s="183"/>
      <c r="J20" s="183"/>
      <c r="K20" s="183"/>
      <c r="L20" s="183"/>
      <c r="M20" s="183"/>
      <c r="N20" s="183"/>
      <c r="O20" s="183"/>
      <c r="P20" s="183"/>
      <c r="Q20" s="183"/>
      <c r="R20" s="183"/>
      <c r="S20" s="183"/>
      <c r="T20" s="183"/>
      <c r="U20" s="183"/>
    </row>
    <row r="21" spans="1:21" x14ac:dyDescent="0.25">
      <c r="A21" s="338" t="s">
        <v>34</v>
      </c>
      <c r="B21" s="198" t="s">
        <v>638</v>
      </c>
      <c r="C21" s="217">
        <f t="shared" ref="C21:F24" si="4">SUM(C5,H5,M5,R5)</f>
        <v>143</v>
      </c>
      <c r="D21" s="187">
        <f t="shared" si="4"/>
        <v>18</v>
      </c>
      <c r="E21" s="305">
        <f t="shared" si="4"/>
        <v>2</v>
      </c>
      <c r="F21" s="305">
        <f t="shared" si="4"/>
        <v>163</v>
      </c>
      <c r="G21" s="309">
        <f>SUM(C21:D21)</f>
        <v>161</v>
      </c>
      <c r="H21" s="183"/>
      <c r="I21" s="183"/>
      <c r="J21" s="183"/>
      <c r="K21" s="183"/>
      <c r="L21" s="183"/>
      <c r="M21" s="183"/>
      <c r="N21" s="183"/>
      <c r="O21" s="183"/>
      <c r="P21" s="183"/>
      <c r="Q21" s="183"/>
      <c r="R21" s="183"/>
      <c r="S21" s="183"/>
      <c r="T21" s="183"/>
      <c r="U21" s="183"/>
    </row>
    <row r="22" spans="1:21" x14ac:dyDescent="0.25">
      <c r="A22" s="338"/>
      <c r="B22" s="198" t="s">
        <v>668</v>
      </c>
      <c r="C22" s="217">
        <f t="shared" si="4"/>
        <v>50</v>
      </c>
      <c r="D22" s="187">
        <f t="shared" si="4"/>
        <v>9</v>
      </c>
      <c r="E22" s="305">
        <f t="shared" si="4"/>
        <v>2</v>
      </c>
      <c r="F22" s="305">
        <f t="shared" si="4"/>
        <v>61</v>
      </c>
      <c r="G22" s="309">
        <f>SUM(C22:D22)</f>
        <v>59</v>
      </c>
      <c r="H22" s="183"/>
      <c r="I22" s="183"/>
      <c r="J22" s="183"/>
      <c r="K22" s="183"/>
      <c r="L22" s="183"/>
      <c r="M22" s="183"/>
      <c r="N22" s="183"/>
      <c r="O22" s="183"/>
      <c r="P22" s="183"/>
      <c r="Q22" s="183"/>
      <c r="R22" s="183"/>
      <c r="S22" s="183"/>
      <c r="T22" s="183"/>
      <c r="U22" s="183"/>
    </row>
    <row r="23" spans="1:21" x14ac:dyDescent="0.25">
      <c r="A23" s="338" t="s">
        <v>44</v>
      </c>
      <c r="B23" s="198" t="s">
        <v>638</v>
      </c>
      <c r="C23" s="217">
        <f t="shared" si="4"/>
        <v>246</v>
      </c>
      <c r="D23" s="187">
        <f t="shared" si="4"/>
        <v>21</v>
      </c>
      <c r="E23" s="305">
        <f t="shared" si="4"/>
        <v>1</v>
      </c>
      <c r="F23" s="305">
        <f t="shared" si="4"/>
        <v>268</v>
      </c>
      <c r="G23" s="309">
        <f>SUM(C23:D23)</f>
        <v>267</v>
      </c>
      <c r="H23" s="183"/>
      <c r="I23" s="183"/>
      <c r="J23" s="183"/>
      <c r="K23" s="183"/>
      <c r="L23" s="183"/>
      <c r="M23" s="183"/>
      <c r="N23" s="183"/>
      <c r="O23" s="183"/>
      <c r="P23" s="183"/>
      <c r="Q23" s="183"/>
      <c r="R23" s="183"/>
      <c r="S23" s="183"/>
      <c r="T23" s="183"/>
      <c r="U23" s="183"/>
    </row>
    <row r="24" spans="1:21" x14ac:dyDescent="0.25">
      <c r="A24" s="338"/>
      <c r="B24" s="198" t="s">
        <v>668</v>
      </c>
      <c r="C24" s="217">
        <f t="shared" si="4"/>
        <v>60</v>
      </c>
      <c r="D24" s="187">
        <f t="shared" si="4"/>
        <v>7</v>
      </c>
      <c r="E24" s="305">
        <f t="shared" si="4"/>
        <v>2</v>
      </c>
      <c r="F24" s="305">
        <f t="shared" si="4"/>
        <v>69</v>
      </c>
      <c r="G24" s="309">
        <f>SUM(C24:D24)</f>
        <v>67</v>
      </c>
      <c r="H24" s="183"/>
      <c r="I24" s="183"/>
      <c r="J24" s="183"/>
      <c r="K24" s="183"/>
      <c r="L24" s="183"/>
      <c r="M24" s="183"/>
      <c r="N24" s="183"/>
      <c r="O24" s="183"/>
      <c r="P24" s="183"/>
      <c r="Q24" s="183"/>
      <c r="R24" s="183"/>
      <c r="S24" s="183"/>
      <c r="T24" s="183"/>
      <c r="U24" s="183"/>
    </row>
    <row r="25" spans="1:21" x14ac:dyDescent="0.25">
      <c r="A25" s="202"/>
      <c r="B25" s="199"/>
      <c r="C25" s="218"/>
      <c r="D25" s="190"/>
      <c r="E25" s="190"/>
      <c r="F25" s="190"/>
      <c r="G25" s="209"/>
      <c r="H25" s="183"/>
      <c r="I25" s="183"/>
      <c r="J25" s="183"/>
      <c r="K25" s="183"/>
      <c r="L25" s="183"/>
      <c r="M25" s="183"/>
      <c r="N25" s="183"/>
      <c r="O25" s="183"/>
      <c r="P25" s="183"/>
      <c r="Q25" s="183"/>
      <c r="R25" s="183"/>
      <c r="S25" s="183"/>
      <c r="T25" s="183"/>
      <c r="U25" s="183"/>
    </row>
    <row r="26" spans="1:21" x14ac:dyDescent="0.25">
      <c r="A26" s="204" t="s">
        <v>34</v>
      </c>
      <c r="B26" s="200" t="s">
        <v>628</v>
      </c>
      <c r="C26" s="217">
        <f>SUM(C21:C22)</f>
        <v>193</v>
      </c>
      <c r="D26" s="187">
        <f t="shared" ref="D26:E26" si="5">SUM(D21:D22)</f>
        <v>27</v>
      </c>
      <c r="E26" s="305">
        <f t="shared" si="5"/>
        <v>4</v>
      </c>
      <c r="F26" s="305">
        <f>SUM(F21:F22)</f>
        <v>224</v>
      </c>
      <c r="G26" s="309">
        <f>SUM(C26:D26)</f>
        <v>220</v>
      </c>
      <c r="H26" s="183"/>
      <c r="I26" s="183"/>
      <c r="J26" s="183"/>
      <c r="K26" s="183"/>
      <c r="L26" s="183"/>
      <c r="M26" s="183"/>
      <c r="N26" s="183"/>
      <c r="O26" s="183"/>
      <c r="P26" s="183"/>
      <c r="Q26" s="183"/>
      <c r="R26" s="183"/>
      <c r="S26" s="183"/>
      <c r="T26" s="183"/>
      <c r="U26" s="183"/>
    </row>
    <row r="27" spans="1:21" x14ac:dyDescent="0.25">
      <c r="A27" s="204" t="s">
        <v>626</v>
      </c>
      <c r="B27" s="200" t="s">
        <v>628</v>
      </c>
      <c r="C27" s="217">
        <f>SUM(C23:C24)</f>
        <v>306</v>
      </c>
      <c r="D27" s="187">
        <f t="shared" ref="D27:E27" si="6">SUM(D23:D24)</f>
        <v>28</v>
      </c>
      <c r="E27" s="305">
        <f t="shared" si="6"/>
        <v>3</v>
      </c>
      <c r="F27" s="305">
        <f>SUM(F23:F24)</f>
        <v>337</v>
      </c>
      <c r="G27" s="309">
        <f>SUM(C27:D27)</f>
        <v>334</v>
      </c>
      <c r="H27" s="183"/>
      <c r="I27" s="183"/>
      <c r="J27" s="183"/>
      <c r="K27" s="183"/>
      <c r="L27" s="183"/>
      <c r="M27" s="183"/>
      <c r="N27" s="183"/>
      <c r="O27" s="183"/>
      <c r="P27" s="183"/>
      <c r="Q27" s="183"/>
      <c r="R27" s="183"/>
      <c r="S27" s="183"/>
      <c r="T27" s="183"/>
      <c r="U27" s="183"/>
    </row>
    <row r="28" spans="1:21" x14ac:dyDescent="0.25">
      <c r="A28" s="202"/>
      <c r="B28" s="199"/>
      <c r="C28" s="218"/>
      <c r="D28" s="190"/>
      <c r="E28" s="190"/>
      <c r="F28" s="190"/>
      <c r="G28" s="209"/>
      <c r="H28" s="183"/>
      <c r="I28" s="183"/>
      <c r="J28" s="183"/>
      <c r="K28" s="183"/>
      <c r="L28" s="183"/>
      <c r="M28" s="183"/>
      <c r="N28" s="183"/>
      <c r="O28" s="183"/>
      <c r="P28" s="183"/>
      <c r="Q28" s="183"/>
      <c r="R28" s="183"/>
      <c r="S28" s="183"/>
      <c r="T28" s="183"/>
      <c r="U28" s="183"/>
    </row>
    <row r="29" spans="1:21" x14ac:dyDescent="0.25">
      <c r="A29" s="204" t="s">
        <v>628</v>
      </c>
      <c r="B29" s="198" t="s">
        <v>638</v>
      </c>
      <c r="C29" s="217">
        <f t="shared" ref="C29:F30" si="7">SUM(C21,C23)</f>
        <v>389</v>
      </c>
      <c r="D29" s="187">
        <f t="shared" si="7"/>
        <v>39</v>
      </c>
      <c r="E29" s="305">
        <f t="shared" si="7"/>
        <v>3</v>
      </c>
      <c r="F29" s="305">
        <f t="shared" si="7"/>
        <v>431</v>
      </c>
      <c r="G29" s="309">
        <f>SUM(C29:D29)</f>
        <v>428</v>
      </c>
      <c r="H29" s="183"/>
      <c r="I29" s="183"/>
      <c r="J29" s="183"/>
      <c r="K29" s="183"/>
      <c r="L29" s="183"/>
      <c r="M29" s="183"/>
      <c r="N29" s="183"/>
      <c r="O29" s="183"/>
      <c r="P29" s="183"/>
      <c r="Q29" s="183"/>
      <c r="R29" s="183"/>
      <c r="S29" s="183"/>
      <c r="T29" s="183"/>
      <c r="U29" s="183"/>
    </row>
    <row r="30" spans="1:21" ht="14.4" thickBot="1" x14ac:dyDescent="0.3">
      <c r="A30" s="204" t="s">
        <v>628</v>
      </c>
      <c r="B30" s="198" t="s">
        <v>668</v>
      </c>
      <c r="C30" s="219">
        <f t="shared" si="7"/>
        <v>110</v>
      </c>
      <c r="D30" s="220">
        <f t="shared" si="7"/>
        <v>16</v>
      </c>
      <c r="E30" s="306">
        <f t="shared" si="7"/>
        <v>4</v>
      </c>
      <c r="F30" s="306">
        <f t="shared" si="7"/>
        <v>130</v>
      </c>
      <c r="G30" s="310">
        <f>SUM(C30:D30)</f>
        <v>126</v>
      </c>
      <c r="H30" s="183"/>
      <c r="I30" s="183"/>
      <c r="J30" s="183"/>
      <c r="K30" s="183"/>
      <c r="L30" s="183"/>
      <c r="M30" s="183"/>
      <c r="N30" s="183"/>
      <c r="O30" s="183"/>
      <c r="P30" s="183"/>
      <c r="Q30" s="183"/>
      <c r="R30" s="183"/>
      <c r="S30" s="183"/>
      <c r="T30" s="183"/>
      <c r="U30" s="183"/>
    </row>
    <row r="31" spans="1:21" ht="14.4" thickBot="1" x14ac:dyDescent="0.3">
      <c r="A31" s="206"/>
      <c r="B31" s="207"/>
      <c r="C31" s="210"/>
      <c r="D31" s="210"/>
      <c r="E31" s="210"/>
      <c r="F31" s="211"/>
      <c r="G31" s="211"/>
      <c r="H31" s="183"/>
      <c r="I31" s="183"/>
      <c r="J31" s="183"/>
      <c r="K31" s="183"/>
      <c r="L31" s="183"/>
      <c r="M31" s="183"/>
      <c r="N31" s="183"/>
      <c r="O31" s="183"/>
      <c r="P31" s="183"/>
      <c r="Q31" s="183"/>
      <c r="R31" s="183"/>
      <c r="S31" s="183"/>
      <c r="T31" s="183"/>
      <c r="U31" s="183"/>
    </row>
    <row r="32" spans="1:21" x14ac:dyDescent="0.25">
      <c r="A32" s="183"/>
      <c r="B32" s="183"/>
      <c r="C32" s="183"/>
      <c r="D32" s="183"/>
      <c r="E32" s="183"/>
      <c r="F32" s="183"/>
      <c r="G32" s="183"/>
      <c r="H32" s="183"/>
      <c r="I32" s="183"/>
      <c r="J32" s="183"/>
      <c r="K32" s="183"/>
      <c r="L32" s="183"/>
      <c r="M32" s="183"/>
      <c r="N32" s="183"/>
      <c r="O32" s="183"/>
      <c r="P32" s="183"/>
      <c r="Q32" s="183"/>
      <c r="R32" s="183"/>
      <c r="S32" s="183"/>
      <c r="T32" s="183"/>
      <c r="U32" s="183"/>
    </row>
    <row r="33" spans="1:21" x14ac:dyDescent="0.25">
      <c r="A33" s="183"/>
      <c r="B33" s="183"/>
      <c r="C33" s="183"/>
      <c r="D33" s="183"/>
      <c r="E33" s="183"/>
      <c r="F33" s="183"/>
      <c r="G33" s="183"/>
      <c r="H33" s="183"/>
      <c r="I33" s="183"/>
      <c r="J33" s="183"/>
      <c r="K33" s="183"/>
      <c r="L33" s="183"/>
      <c r="M33" s="183"/>
      <c r="N33" s="183"/>
      <c r="O33" s="183"/>
      <c r="P33" s="183"/>
      <c r="Q33" s="183"/>
      <c r="R33" s="183"/>
      <c r="S33" s="183"/>
      <c r="T33" s="183"/>
      <c r="U33" s="183"/>
    </row>
    <row r="34" spans="1:21" x14ac:dyDescent="0.25">
      <c r="B34" s="183"/>
      <c r="C34" s="183"/>
      <c r="D34" s="323"/>
      <c r="E34" s="183" t="s">
        <v>1065</v>
      </c>
      <c r="F34" s="183"/>
      <c r="G34" s="183"/>
      <c r="H34" s="183"/>
      <c r="I34" s="183"/>
      <c r="J34" s="183" t="s">
        <v>1067</v>
      </c>
      <c r="K34" s="183"/>
      <c r="L34" s="183"/>
      <c r="M34" s="183"/>
      <c r="N34" s="183"/>
      <c r="O34" s="183"/>
      <c r="P34" s="183"/>
      <c r="Q34" s="183"/>
      <c r="R34" s="183"/>
      <c r="S34" s="183"/>
      <c r="T34" s="183"/>
      <c r="U34" s="183"/>
    </row>
    <row r="35" spans="1:21" x14ac:dyDescent="0.25">
      <c r="A35" s="183"/>
      <c r="B35" s="183"/>
      <c r="C35" s="183"/>
      <c r="D35" s="324"/>
      <c r="E35" s="183" t="s">
        <v>1066</v>
      </c>
      <c r="F35" s="183"/>
      <c r="G35" s="183"/>
      <c r="H35" s="183"/>
      <c r="I35" s="183"/>
      <c r="J35" s="183"/>
      <c r="K35" s="183"/>
      <c r="L35" s="183"/>
      <c r="M35" s="183"/>
      <c r="N35" s="183"/>
      <c r="O35" s="183"/>
      <c r="P35" s="183"/>
      <c r="Q35" s="183"/>
      <c r="R35" s="183"/>
      <c r="S35" s="183"/>
      <c r="T35" s="183"/>
      <c r="U35" s="183"/>
    </row>
    <row r="36" spans="1:21" x14ac:dyDescent="0.25">
      <c r="A36" s="183"/>
      <c r="B36" s="183"/>
      <c r="C36" s="183"/>
      <c r="D36" s="183"/>
      <c r="E36" s="183"/>
      <c r="F36" s="183"/>
      <c r="G36" s="183"/>
      <c r="H36" s="183"/>
      <c r="I36" s="183"/>
      <c r="J36" s="183"/>
      <c r="K36" s="183"/>
      <c r="L36" s="183"/>
      <c r="M36" s="183"/>
      <c r="N36" s="183"/>
      <c r="O36" s="183"/>
      <c r="P36" s="183"/>
      <c r="Q36" s="183"/>
      <c r="R36" s="183"/>
      <c r="S36" s="183"/>
      <c r="T36" s="183"/>
      <c r="U36" s="183"/>
    </row>
    <row r="37" spans="1:21" x14ac:dyDescent="0.25">
      <c r="A37" s="183"/>
      <c r="B37" s="183"/>
      <c r="C37" s="183"/>
      <c r="D37" s="183"/>
      <c r="E37" s="183"/>
      <c r="F37" s="183"/>
      <c r="G37" s="183"/>
      <c r="H37" s="183"/>
      <c r="I37" s="183"/>
      <c r="J37" s="183"/>
      <c r="K37" s="183"/>
      <c r="L37" s="183"/>
      <c r="M37" s="183"/>
      <c r="N37" s="183"/>
      <c r="O37" s="183"/>
      <c r="P37" s="183"/>
      <c r="Q37" s="183"/>
      <c r="R37" s="183"/>
      <c r="S37" s="183"/>
      <c r="T37" s="183"/>
      <c r="U37" s="183"/>
    </row>
    <row r="38" spans="1:21" x14ac:dyDescent="0.25">
      <c r="A38" s="183"/>
      <c r="B38" s="183"/>
      <c r="C38" s="183"/>
      <c r="D38" s="183"/>
      <c r="E38" s="183"/>
      <c r="F38" s="183"/>
      <c r="G38" s="183"/>
      <c r="H38" s="183"/>
      <c r="I38" s="183"/>
      <c r="J38" s="183"/>
      <c r="K38" s="183"/>
      <c r="L38" s="183"/>
      <c r="M38" s="183"/>
      <c r="N38" s="183"/>
      <c r="O38" s="183"/>
      <c r="P38" s="183"/>
      <c r="Q38" s="183"/>
      <c r="R38" s="183"/>
      <c r="S38" s="183"/>
      <c r="T38" s="183"/>
      <c r="U38" s="183"/>
    </row>
    <row r="39" spans="1:21" x14ac:dyDescent="0.25">
      <c r="A39" s="183"/>
      <c r="B39" s="183"/>
      <c r="C39" s="183"/>
      <c r="D39" s="183"/>
      <c r="E39" s="183"/>
      <c r="F39" s="183"/>
      <c r="G39" s="183"/>
      <c r="H39" s="183"/>
      <c r="I39" s="183"/>
      <c r="J39" s="183"/>
      <c r="K39" s="183"/>
      <c r="L39" s="183"/>
      <c r="M39" s="183"/>
      <c r="N39" s="183"/>
      <c r="O39" s="183"/>
      <c r="P39" s="183"/>
      <c r="Q39" s="183"/>
      <c r="R39" s="183"/>
      <c r="S39" s="183"/>
      <c r="T39" s="183"/>
      <c r="U39" s="183"/>
    </row>
    <row r="40" spans="1:21" x14ac:dyDescent="0.25">
      <c r="A40" s="183"/>
      <c r="B40" s="183"/>
      <c r="C40" s="183"/>
      <c r="D40" s="183"/>
      <c r="E40" s="183"/>
      <c r="F40" s="183"/>
      <c r="G40" s="183"/>
      <c r="H40" s="183"/>
      <c r="I40" s="183"/>
      <c r="J40" s="183"/>
      <c r="K40" s="183"/>
      <c r="L40" s="183"/>
      <c r="M40" s="183"/>
      <c r="N40" s="183"/>
      <c r="O40" s="183"/>
      <c r="P40" s="183"/>
      <c r="Q40" s="183"/>
      <c r="R40" s="183"/>
      <c r="S40" s="183"/>
      <c r="T40" s="183"/>
      <c r="U40" s="183"/>
    </row>
    <row r="41" spans="1:21" x14ac:dyDescent="0.25">
      <c r="A41" s="183"/>
      <c r="B41" s="183"/>
      <c r="C41" s="183"/>
      <c r="D41" s="183"/>
      <c r="E41" s="183"/>
      <c r="F41" s="183"/>
      <c r="G41" s="183"/>
      <c r="H41" s="183"/>
      <c r="I41" s="183"/>
      <c r="J41" s="183"/>
      <c r="K41" s="183"/>
      <c r="L41" s="183"/>
      <c r="M41" s="183"/>
      <c r="N41" s="183"/>
      <c r="O41" s="183"/>
      <c r="P41" s="183"/>
      <c r="Q41" s="183"/>
      <c r="R41" s="183"/>
      <c r="S41" s="183"/>
      <c r="T41" s="183"/>
      <c r="U41" s="183"/>
    </row>
  </sheetData>
  <mergeCells count="13">
    <mergeCell ref="A21:A22"/>
    <mergeCell ref="A23:A24"/>
    <mergeCell ref="C18:F18"/>
    <mergeCell ref="A5:A6"/>
    <mergeCell ref="A7:A8"/>
    <mergeCell ref="R1:V1"/>
    <mergeCell ref="R2:V2"/>
    <mergeCell ref="M1:Q1"/>
    <mergeCell ref="M2:Q2"/>
    <mergeCell ref="C1:G1"/>
    <mergeCell ref="C2:G2"/>
    <mergeCell ref="H1:L1"/>
    <mergeCell ref="H2:L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BV30"/>
  <sheetViews>
    <sheetView zoomScale="85" zoomScaleNormal="85" workbookViewId="0">
      <pane xSplit="2" ySplit="4" topLeftCell="C5" activePane="bottomRight" state="frozen"/>
      <selection activeCell="BQ19" sqref="BQ19"/>
      <selection pane="topRight" activeCell="BQ19" sqref="BQ19"/>
      <selection pane="bottomLeft" activeCell="BQ19" sqref="BQ19"/>
      <selection pane="bottomRight" activeCell="C23" sqref="C23:D23"/>
    </sheetView>
  </sheetViews>
  <sheetFormatPr defaultRowHeight="13.2" x14ac:dyDescent="0.25"/>
  <cols>
    <col min="1" max="1" width="8.88671875" style="115"/>
    <col min="2" max="2" width="17.109375" style="115" customWidth="1"/>
    <col min="3" max="53" width="15.109375" style="115" customWidth="1"/>
    <col min="54" max="54" width="8.88671875" style="168"/>
    <col min="55" max="66" width="15" style="168" customWidth="1"/>
    <col min="67" max="67" width="8.88671875" style="168"/>
    <col min="68" max="71" width="24.21875" style="168" customWidth="1"/>
    <col min="72" max="16384" width="8.88671875" style="168"/>
  </cols>
  <sheetData>
    <row r="1" spans="1:74" s="177" customFormat="1" ht="16.2" customHeight="1" thickBot="1" x14ac:dyDescent="0.3">
      <c r="A1" s="173"/>
      <c r="B1" s="174" t="s">
        <v>673</v>
      </c>
      <c r="C1" s="340">
        <v>1</v>
      </c>
      <c r="D1" s="341"/>
      <c r="E1" s="342"/>
      <c r="F1" s="343">
        <v>2</v>
      </c>
      <c r="G1" s="344"/>
      <c r="H1" s="345"/>
      <c r="I1" s="343">
        <v>3</v>
      </c>
      <c r="J1" s="341"/>
      <c r="K1" s="342"/>
      <c r="L1" s="343">
        <v>4</v>
      </c>
      <c r="M1" s="341"/>
      <c r="N1" s="342"/>
      <c r="O1" s="343">
        <v>5</v>
      </c>
      <c r="P1" s="344"/>
      <c r="Q1" s="345"/>
      <c r="R1" s="343">
        <v>6</v>
      </c>
      <c r="S1" s="341"/>
      <c r="T1" s="342"/>
      <c r="U1" s="343">
        <v>7</v>
      </c>
      <c r="V1" s="341"/>
      <c r="W1" s="345"/>
      <c r="X1" s="343">
        <v>8</v>
      </c>
      <c r="Y1" s="344"/>
      <c r="Z1" s="345"/>
      <c r="AA1" s="343">
        <v>9</v>
      </c>
      <c r="AB1" s="341"/>
      <c r="AC1" s="342"/>
      <c r="AD1" s="343">
        <v>10</v>
      </c>
      <c r="AE1" s="341"/>
      <c r="AF1" s="342"/>
      <c r="AG1" s="343">
        <v>11</v>
      </c>
      <c r="AH1" s="344"/>
      <c r="AI1" s="345"/>
      <c r="AJ1" s="343">
        <v>12</v>
      </c>
      <c r="AK1" s="341"/>
      <c r="AL1" s="342"/>
      <c r="AM1" s="343">
        <v>13</v>
      </c>
      <c r="AN1" s="344"/>
      <c r="AO1" s="345"/>
      <c r="AP1" s="343">
        <v>14</v>
      </c>
      <c r="AQ1" s="341"/>
      <c r="AR1" s="342"/>
      <c r="AS1" s="343">
        <v>15</v>
      </c>
      <c r="AT1" s="341"/>
      <c r="AU1" s="342"/>
      <c r="AV1" s="343">
        <v>16</v>
      </c>
      <c r="AW1" s="344"/>
      <c r="AX1" s="345"/>
      <c r="AY1" s="343">
        <v>17</v>
      </c>
      <c r="AZ1" s="341"/>
      <c r="BA1" s="346"/>
      <c r="BB1" s="151"/>
    </row>
    <row r="2" spans="1:74" s="177" customFormat="1" ht="16.2" customHeight="1" x14ac:dyDescent="0.25">
      <c r="A2" s="173"/>
      <c r="B2" s="173"/>
      <c r="C2" s="356" t="s">
        <v>621</v>
      </c>
      <c r="D2" s="353"/>
      <c r="E2" s="354"/>
      <c r="F2" s="352" t="s">
        <v>621</v>
      </c>
      <c r="G2" s="353"/>
      <c r="H2" s="354"/>
      <c r="I2" s="352" t="s">
        <v>621</v>
      </c>
      <c r="J2" s="353"/>
      <c r="K2" s="354"/>
      <c r="L2" s="352" t="s">
        <v>621</v>
      </c>
      <c r="M2" s="353"/>
      <c r="N2" s="354"/>
      <c r="O2" s="352" t="s">
        <v>621</v>
      </c>
      <c r="P2" s="353"/>
      <c r="Q2" s="354"/>
      <c r="R2" s="352" t="s">
        <v>621</v>
      </c>
      <c r="S2" s="353"/>
      <c r="T2" s="354"/>
      <c r="U2" s="352" t="s">
        <v>621</v>
      </c>
      <c r="V2" s="353"/>
      <c r="W2" s="354"/>
      <c r="X2" s="352" t="s">
        <v>621</v>
      </c>
      <c r="Y2" s="353"/>
      <c r="Z2" s="354"/>
      <c r="AA2" s="352" t="s">
        <v>621</v>
      </c>
      <c r="AB2" s="353"/>
      <c r="AC2" s="354"/>
      <c r="AD2" s="352" t="s">
        <v>621</v>
      </c>
      <c r="AE2" s="353"/>
      <c r="AF2" s="354"/>
      <c r="AG2" s="352" t="s">
        <v>621</v>
      </c>
      <c r="AH2" s="353"/>
      <c r="AI2" s="354"/>
      <c r="AJ2" s="352" t="s">
        <v>621</v>
      </c>
      <c r="AK2" s="353"/>
      <c r="AL2" s="354"/>
      <c r="AM2" s="352" t="s">
        <v>621</v>
      </c>
      <c r="AN2" s="353"/>
      <c r="AO2" s="354"/>
      <c r="AP2" s="352" t="s">
        <v>621</v>
      </c>
      <c r="AQ2" s="353"/>
      <c r="AR2" s="354"/>
      <c r="AS2" s="352" t="s">
        <v>621</v>
      </c>
      <c r="AT2" s="353"/>
      <c r="AU2" s="354"/>
      <c r="AV2" s="352" t="s">
        <v>621</v>
      </c>
      <c r="AW2" s="353"/>
      <c r="AX2" s="354"/>
      <c r="AY2" s="352" t="s">
        <v>621</v>
      </c>
      <c r="AZ2" s="353"/>
      <c r="BA2" s="355"/>
      <c r="BB2" s="151"/>
      <c r="BQ2" s="177" t="s">
        <v>622</v>
      </c>
    </row>
    <row r="3" spans="1:74" s="177" customFormat="1" ht="16.2" customHeight="1" thickBot="1" x14ac:dyDescent="0.3">
      <c r="A3" s="173"/>
      <c r="B3" s="173"/>
      <c r="C3" s="152" t="s">
        <v>61</v>
      </c>
      <c r="D3" s="153" t="s">
        <v>30</v>
      </c>
      <c r="E3" s="154" t="s">
        <v>36</v>
      </c>
      <c r="F3" s="155" t="s">
        <v>61</v>
      </c>
      <c r="G3" s="153" t="s">
        <v>30</v>
      </c>
      <c r="H3" s="154" t="s">
        <v>36</v>
      </c>
      <c r="I3" s="155" t="s">
        <v>61</v>
      </c>
      <c r="J3" s="153" t="s">
        <v>30</v>
      </c>
      <c r="K3" s="154" t="s">
        <v>36</v>
      </c>
      <c r="L3" s="155" t="s">
        <v>61</v>
      </c>
      <c r="M3" s="153" t="s">
        <v>30</v>
      </c>
      <c r="N3" s="154" t="s">
        <v>36</v>
      </c>
      <c r="O3" s="155" t="s">
        <v>61</v>
      </c>
      <c r="P3" s="153" t="s">
        <v>30</v>
      </c>
      <c r="Q3" s="154" t="s">
        <v>101</v>
      </c>
      <c r="R3" s="155" t="s">
        <v>61</v>
      </c>
      <c r="S3" s="153" t="s">
        <v>30</v>
      </c>
      <c r="T3" s="154" t="s">
        <v>36</v>
      </c>
      <c r="U3" s="155" t="s">
        <v>61</v>
      </c>
      <c r="V3" s="153" t="s">
        <v>30</v>
      </c>
      <c r="W3" s="154" t="s">
        <v>101</v>
      </c>
      <c r="X3" s="155" t="s">
        <v>61</v>
      </c>
      <c r="Y3" s="153" t="s">
        <v>30</v>
      </c>
      <c r="Z3" s="154" t="s">
        <v>36</v>
      </c>
      <c r="AA3" s="155" t="s">
        <v>61</v>
      </c>
      <c r="AB3" s="153" t="s">
        <v>30</v>
      </c>
      <c r="AC3" s="154" t="s">
        <v>36</v>
      </c>
      <c r="AD3" s="155" t="s">
        <v>61</v>
      </c>
      <c r="AE3" s="153" t="s">
        <v>30</v>
      </c>
      <c r="AF3" s="154" t="s">
        <v>36</v>
      </c>
      <c r="AG3" s="155" t="s">
        <v>61</v>
      </c>
      <c r="AH3" s="153" t="s">
        <v>30</v>
      </c>
      <c r="AI3" s="154" t="s">
        <v>36</v>
      </c>
      <c r="AJ3" s="155" t="s">
        <v>61</v>
      </c>
      <c r="AK3" s="153" t="s">
        <v>30</v>
      </c>
      <c r="AL3" s="154" t="s">
        <v>36</v>
      </c>
      <c r="AM3" s="155" t="s">
        <v>61</v>
      </c>
      <c r="AN3" s="153" t="s">
        <v>30</v>
      </c>
      <c r="AO3" s="154" t="s">
        <v>36</v>
      </c>
      <c r="AP3" s="155" t="s">
        <v>61</v>
      </c>
      <c r="AQ3" s="153" t="s">
        <v>30</v>
      </c>
      <c r="AR3" s="154" t="s">
        <v>623</v>
      </c>
      <c r="AS3" s="155" t="s">
        <v>61</v>
      </c>
      <c r="AT3" s="153" t="s">
        <v>30</v>
      </c>
      <c r="AU3" s="154" t="s">
        <v>36</v>
      </c>
      <c r="AV3" s="155" t="s">
        <v>61</v>
      </c>
      <c r="AW3" s="153" t="s">
        <v>30</v>
      </c>
      <c r="AX3" s="154" t="s">
        <v>36</v>
      </c>
      <c r="AY3" s="155" t="s">
        <v>61</v>
      </c>
      <c r="AZ3" s="153" t="s">
        <v>30</v>
      </c>
      <c r="BA3" s="156" t="s">
        <v>36</v>
      </c>
      <c r="BB3" s="151"/>
      <c r="BQ3" s="177" t="s">
        <v>624</v>
      </c>
    </row>
    <row r="4" spans="1:74" s="177" customFormat="1" ht="16.2" customHeight="1" thickBot="1" x14ac:dyDescent="0.3">
      <c r="A4" s="139" t="s">
        <v>18</v>
      </c>
      <c r="B4" s="140" t="s">
        <v>652</v>
      </c>
      <c r="C4" s="162" t="s">
        <v>625</v>
      </c>
      <c r="D4" s="163" t="s">
        <v>625</v>
      </c>
      <c r="E4" s="164" t="s">
        <v>625</v>
      </c>
      <c r="F4" s="165" t="s">
        <v>625</v>
      </c>
      <c r="G4" s="163" t="s">
        <v>625</v>
      </c>
      <c r="H4" s="164" t="s">
        <v>625</v>
      </c>
      <c r="I4" s="165" t="s">
        <v>625</v>
      </c>
      <c r="J4" s="163" t="s">
        <v>625</v>
      </c>
      <c r="K4" s="164" t="s">
        <v>625</v>
      </c>
      <c r="L4" s="165" t="s">
        <v>625</v>
      </c>
      <c r="M4" s="163" t="s">
        <v>625</v>
      </c>
      <c r="N4" s="164" t="s">
        <v>625</v>
      </c>
      <c r="O4" s="165" t="s">
        <v>625</v>
      </c>
      <c r="P4" s="163" t="s">
        <v>625</v>
      </c>
      <c r="Q4" s="164" t="s">
        <v>625</v>
      </c>
      <c r="R4" s="165" t="s">
        <v>625</v>
      </c>
      <c r="S4" s="163" t="s">
        <v>625</v>
      </c>
      <c r="T4" s="164" t="s">
        <v>625</v>
      </c>
      <c r="U4" s="165" t="s">
        <v>625</v>
      </c>
      <c r="V4" s="163" t="s">
        <v>625</v>
      </c>
      <c r="W4" s="164" t="s">
        <v>625</v>
      </c>
      <c r="X4" s="165" t="s">
        <v>625</v>
      </c>
      <c r="Y4" s="163" t="s">
        <v>625</v>
      </c>
      <c r="Z4" s="164" t="s">
        <v>625</v>
      </c>
      <c r="AA4" s="165" t="s">
        <v>625</v>
      </c>
      <c r="AB4" s="163" t="s">
        <v>625</v>
      </c>
      <c r="AC4" s="164" t="s">
        <v>625</v>
      </c>
      <c r="AD4" s="165" t="s">
        <v>625</v>
      </c>
      <c r="AE4" s="163" t="s">
        <v>625</v>
      </c>
      <c r="AF4" s="164" t="s">
        <v>625</v>
      </c>
      <c r="AG4" s="165" t="s">
        <v>625</v>
      </c>
      <c r="AH4" s="163" t="s">
        <v>625</v>
      </c>
      <c r="AI4" s="164" t="s">
        <v>625</v>
      </c>
      <c r="AJ4" s="165" t="s">
        <v>625</v>
      </c>
      <c r="AK4" s="163" t="s">
        <v>625</v>
      </c>
      <c r="AL4" s="164" t="s">
        <v>625</v>
      </c>
      <c r="AM4" s="165" t="s">
        <v>625</v>
      </c>
      <c r="AN4" s="163" t="s">
        <v>625</v>
      </c>
      <c r="AO4" s="164" t="s">
        <v>625</v>
      </c>
      <c r="AP4" s="165" t="s">
        <v>625</v>
      </c>
      <c r="AQ4" s="163" t="s">
        <v>625</v>
      </c>
      <c r="AR4" s="164" t="s">
        <v>625</v>
      </c>
      <c r="AS4" s="165" t="s">
        <v>625</v>
      </c>
      <c r="AT4" s="163" t="s">
        <v>625</v>
      </c>
      <c r="AU4" s="164" t="s">
        <v>625</v>
      </c>
      <c r="AV4" s="165" t="s">
        <v>625</v>
      </c>
      <c r="AW4" s="163" t="s">
        <v>625</v>
      </c>
      <c r="AX4" s="164" t="s">
        <v>625</v>
      </c>
      <c r="AY4" s="165" t="s">
        <v>625</v>
      </c>
      <c r="AZ4" s="163" t="s">
        <v>625</v>
      </c>
      <c r="BA4" s="166" t="s">
        <v>625</v>
      </c>
      <c r="BB4" s="151"/>
      <c r="BQ4" s="177" t="s">
        <v>34</v>
      </c>
      <c r="BR4" s="177" t="s">
        <v>620</v>
      </c>
    </row>
    <row r="5" spans="1:74" s="167" customFormat="1" ht="16.2" customHeight="1" x14ac:dyDescent="0.25">
      <c r="A5" s="347" t="s">
        <v>640</v>
      </c>
      <c r="B5" s="176" t="s">
        <v>34</v>
      </c>
      <c r="C5" s="134">
        <v>2</v>
      </c>
      <c r="D5" s="103">
        <v>1</v>
      </c>
      <c r="E5" s="106">
        <v>0</v>
      </c>
      <c r="F5" s="105">
        <v>0</v>
      </c>
      <c r="G5" s="103">
        <v>1</v>
      </c>
      <c r="H5" s="106">
        <v>0</v>
      </c>
      <c r="I5" s="105">
        <v>4</v>
      </c>
      <c r="J5" s="103">
        <v>0</v>
      </c>
      <c r="K5" s="106">
        <v>0</v>
      </c>
      <c r="L5" s="105">
        <v>1</v>
      </c>
      <c r="M5" s="103">
        <v>3</v>
      </c>
      <c r="N5" s="106">
        <v>0</v>
      </c>
      <c r="O5" s="105">
        <v>2</v>
      </c>
      <c r="P5" s="103">
        <v>2</v>
      </c>
      <c r="Q5" s="106">
        <v>0</v>
      </c>
      <c r="R5" s="105">
        <v>1</v>
      </c>
      <c r="S5" s="103">
        <v>0</v>
      </c>
      <c r="T5" s="106">
        <v>0</v>
      </c>
      <c r="U5" s="105">
        <v>1</v>
      </c>
      <c r="V5" s="106">
        <v>0</v>
      </c>
      <c r="W5" s="106">
        <v>0</v>
      </c>
      <c r="X5" s="105">
        <v>0</v>
      </c>
      <c r="Y5" s="103">
        <v>2</v>
      </c>
      <c r="Z5" s="106">
        <v>1</v>
      </c>
      <c r="AA5" s="105">
        <v>1</v>
      </c>
      <c r="AB5" s="103">
        <v>1</v>
      </c>
      <c r="AC5" s="106">
        <v>0</v>
      </c>
      <c r="AD5" s="105">
        <v>4</v>
      </c>
      <c r="AE5" s="103">
        <v>0</v>
      </c>
      <c r="AF5" s="106">
        <v>0</v>
      </c>
      <c r="AG5" s="105">
        <v>4</v>
      </c>
      <c r="AH5" s="103">
        <v>3</v>
      </c>
      <c r="AI5" s="106">
        <v>1</v>
      </c>
      <c r="AJ5" s="105">
        <v>2</v>
      </c>
      <c r="AK5" s="103">
        <v>2</v>
      </c>
      <c r="AL5" s="106">
        <v>0</v>
      </c>
      <c r="AM5" s="105">
        <v>5</v>
      </c>
      <c r="AN5" s="103">
        <v>4</v>
      </c>
      <c r="AO5" s="106">
        <v>0</v>
      </c>
      <c r="AP5" s="105">
        <v>2</v>
      </c>
      <c r="AQ5" s="103">
        <v>1</v>
      </c>
      <c r="AR5" s="106">
        <v>0</v>
      </c>
      <c r="AS5" s="105">
        <v>0</v>
      </c>
      <c r="AT5" s="103">
        <v>3</v>
      </c>
      <c r="AU5" s="106">
        <v>0</v>
      </c>
      <c r="AV5" s="105">
        <v>4</v>
      </c>
      <c r="AW5" s="103">
        <v>0</v>
      </c>
      <c r="AX5" s="106">
        <v>1</v>
      </c>
      <c r="AY5" s="105">
        <v>1</v>
      </c>
      <c r="AZ5" s="103">
        <v>3</v>
      </c>
      <c r="BA5" s="106">
        <v>0</v>
      </c>
      <c r="BB5" s="138"/>
      <c r="BP5" s="167">
        <v>2012</v>
      </c>
      <c r="BQ5" s="178" t="str">
        <f>CONCATENATE(F21," (",C21," / ",D21," / ",E21,")")</f>
        <v>59 (33 / 23 / 3)</v>
      </c>
      <c r="BR5" s="178" t="str">
        <f>CONCATENATE(F22," (",C22," / ",D22," / ",E22,")")</f>
        <v>97 (69 / 27 / 1)</v>
      </c>
    </row>
    <row r="6" spans="1:74" s="167" customFormat="1" ht="16.2" customHeight="1" x14ac:dyDescent="0.25">
      <c r="A6" s="348"/>
      <c r="B6" s="147" t="s">
        <v>44</v>
      </c>
      <c r="C6" s="134">
        <v>7</v>
      </c>
      <c r="D6" s="103">
        <v>0</v>
      </c>
      <c r="E6" s="106">
        <v>0</v>
      </c>
      <c r="F6" s="105">
        <v>4</v>
      </c>
      <c r="G6" s="103">
        <v>4</v>
      </c>
      <c r="H6" s="106">
        <v>1</v>
      </c>
      <c r="I6" s="105">
        <v>2</v>
      </c>
      <c r="J6" s="103">
        <v>0</v>
      </c>
      <c r="K6" s="106">
        <v>0</v>
      </c>
      <c r="L6" s="105">
        <v>2</v>
      </c>
      <c r="M6" s="103">
        <v>3</v>
      </c>
      <c r="N6" s="106">
        <v>0</v>
      </c>
      <c r="O6" s="105">
        <v>2</v>
      </c>
      <c r="P6" s="103">
        <v>2</v>
      </c>
      <c r="Q6" s="106">
        <v>0</v>
      </c>
      <c r="R6" s="105">
        <v>3</v>
      </c>
      <c r="S6" s="103">
        <v>1</v>
      </c>
      <c r="T6" s="106">
        <v>0</v>
      </c>
      <c r="U6" s="105">
        <v>3</v>
      </c>
      <c r="V6" s="106">
        <v>0</v>
      </c>
      <c r="W6" s="106">
        <v>0</v>
      </c>
      <c r="X6" s="105">
        <v>6</v>
      </c>
      <c r="Y6" s="103">
        <v>2</v>
      </c>
      <c r="Z6" s="106">
        <v>0</v>
      </c>
      <c r="AA6" s="105">
        <v>0</v>
      </c>
      <c r="AB6" s="103">
        <v>3</v>
      </c>
      <c r="AC6" s="106">
        <v>0</v>
      </c>
      <c r="AD6" s="105">
        <v>4</v>
      </c>
      <c r="AE6" s="103">
        <v>1</v>
      </c>
      <c r="AF6" s="106">
        <v>0</v>
      </c>
      <c r="AG6" s="105">
        <v>4</v>
      </c>
      <c r="AH6" s="103">
        <v>2</v>
      </c>
      <c r="AI6" s="106">
        <v>0</v>
      </c>
      <c r="AJ6" s="105">
        <v>12</v>
      </c>
      <c r="AK6" s="103">
        <v>3</v>
      </c>
      <c r="AL6" s="106">
        <v>0</v>
      </c>
      <c r="AM6" s="105">
        <v>5</v>
      </c>
      <c r="AN6" s="103">
        <v>0</v>
      </c>
      <c r="AO6" s="106">
        <v>0</v>
      </c>
      <c r="AP6" s="105">
        <v>3</v>
      </c>
      <c r="AQ6" s="103">
        <v>0</v>
      </c>
      <c r="AR6" s="106">
        <v>0</v>
      </c>
      <c r="AS6" s="105">
        <v>5</v>
      </c>
      <c r="AT6" s="103">
        <v>5</v>
      </c>
      <c r="AU6" s="106">
        <v>0</v>
      </c>
      <c r="AV6" s="105">
        <v>7</v>
      </c>
      <c r="AW6" s="103">
        <v>1</v>
      </c>
      <c r="AX6" s="106">
        <v>0</v>
      </c>
      <c r="AY6" s="105">
        <v>0</v>
      </c>
      <c r="AZ6" s="103">
        <v>0</v>
      </c>
      <c r="BA6" s="106">
        <v>0</v>
      </c>
      <c r="BB6" s="138"/>
    </row>
    <row r="7" spans="1:74" s="167" customFormat="1" ht="16.2" customHeight="1" x14ac:dyDescent="0.25">
      <c r="A7" s="349" t="s">
        <v>639</v>
      </c>
      <c r="B7" s="148" t="s">
        <v>34</v>
      </c>
      <c r="C7" s="135">
        <v>1</v>
      </c>
      <c r="D7" s="104">
        <v>0</v>
      </c>
      <c r="E7" s="108">
        <v>0</v>
      </c>
      <c r="F7" s="107">
        <v>1</v>
      </c>
      <c r="G7" s="104">
        <v>0</v>
      </c>
      <c r="H7" s="108">
        <v>0</v>
      </c>
      <c r="I7" s="107">
        <v>2</v>
      </c>
      <c r="J7" s="104">
        <v>1</v>
      </c>
      <c r="K7" s="108">
        <v>0</v>
      </c>
      <c r="L7" s="107">
        <v>4</v>
      </c>
      <c r="M7" s="104">
        <v>1</v>
      </c>
      <c r="N7" s="108">
        <v>0</v>
      </c>
      <c r="O7" s="107">
        <v>4</v>
      </c>
      <c r="P7" s="104">
        <v>0</v>
      </c>
      <c r="Q7" s="108">
        <v>0</v>
      </c>
      <c r="R7" s="107">
        <v>3</v>
      </c>
      <c r="S7" s="104">
        <v>0</v>
      </c>
      <c r="T7" s="108">
        <v>0</v>
      </c>
      <c r="U7" s="107">
        <v>2</v>
      </c>
      <c r="V7" s="108">
        <v>0</v>
      </c>
      <c r="W7" s="108">
        <v>0</v>
      </c>
      <c r="X7" s="107">
        <v>2</v>
      </c>
      <c r="Y7" s="104">
        <v>0</v>
      </c>
      <c r="Z7" s="108">
        <v>0</v>
      </c>
      <c r="AA7" s="107">
        <v>3</v>
      </c>
      <c r="AB7" s="104">
        <v>0</v>
      </c>
      <c r="AC7" s="108">
        <v>0</v>
      </c>
      <c r="AD7" s="107">
        <v>2</v>
      </c>
      <c r="AE7" s="104">
        <v>0</v>
      </c>
      <c r="AF7" s="108">
        <v>0</v>
      </c>
      <c r="AG7" s="107">
        <v>4</v>
      </c>
      <c r="AH7" s="104">
        <v>0</v>
      </c>
      <c r="AI7" s="108">
        <v>1</v>
      </c>
      <c r="AJ7" s="107">
        <v>5</v>
      </c>
      <c r="AK7" s="104">
        <v>0</v>
      </c>
      <c r="AL7" s="108">
        <v>0</v>
      </c>
      <c r="AM7" s="107">
        <v>4</v>
      </c>
      <c r="AN7" s="104">
        <v>0</v>
      </c>
      <c r="AO7" s="108">
        <v>0</v>
      </c>
      <c r="AP7" s="107">
        <v>5</v>
      </c>
      <c r="AQ7" s="104">
        <v>0</v>
      </c>
      <c r="AR7" s="108">
        <v>0</v>
      </c>
      <c r="AS7" s="107">
        <v>6</v>
      </c>
      <c r="AT7" s="104">
        <v>0</v>
      </c>
      <c r="AU7" s="108">
        <v>0</v>
      </c>
      <c r="AV7" s="107">
        <v>6</v>
      </c>
      <c r="AW7" s="104">
        <v>0</v>
      </c>
      <c r="AX7" s="108">
        <v>0</v>
      </c>
      <c r="AY7" s="107">
        <v>2</v>
      </c>
      <c r="AZ7" s="104">
        <v>0</v>
      </c>
      <c r="BA7" s="108">
        <v>0</v>
      </c>
      <c r="BB7" s="138"/>
      <c r="BP7" s="167">
        <v>2013</v>
      </c>
      <c r="BQ7" s="178" t="str">
        <f>CONCATENATE(F23," (",C23," / ",D23," / ",E23,")")</f>
        <v>57 (54 / 2 / 1)</v>
      </c>
      <c r="BR7" s="178" t="str">
        <f>CONCATENATE(F24," (",C24," / ",D24," / ",E24,")")</f>
        <v>81 (79 / 1 / 1)</v>
      </c>
    </row>
    <row r="8" spans="1:74" s="167" customFormat="1" ht="16.2" customHeight="1" x14ac:dyDescent="0.25">
      <c r="A8" s="350"/>
      <c r="B8" s="148" t="s">
        <v>44</v>
      </c>
      <c r="C8" s="135">
        <v>2</v>
      </c>
      <c r="D8" s="104">
        <v>0</v>
      </c>
      <c r="E8" s="108">
        <v>0</v>
      </c>
      <c r="F8" s="107">
        <v>5</v>
      </c>
      <c r="G8" s="104">
        <v>0</v>
      </c>
      <c r="H8" s="108">
        <v>0</v>
      </c>
      <c r="I8" s="107">
        <v>5</v>
      </c>
      <c r="J8" s="104">
        <v>0</v>
      </c>
      <c r="K8" s="108">
        <v>0</v>
      </c>
      <c r="L8" s="107">
        <v>4</v>
      </c>
      <c r="M8" s="104">
        <v>0</v>
      </c>
      <c r="N8" s="108">
        <v>0</v>
      </c>
      <c r="O8" s="107">
        <v>5</v>
      </c>
      <c r="P8" s="104">
        <v>0</v>
      </c>
      <c r="Q8" s="108">
        <v>0</v>
      </c>
      <c r="R8" s="107">
        <v>5</v>
      </c>
      <c r="S8" s="104">
        <v>0</v>
      </c>
      <c r="T8" s="108">
        <v>0</v>
      </c>
      <c r="U8" s="107">
        <v>3</v>
      </c>
      <c r="V8" s="108">
        <v>0</v>
      </c>
      <c r="W8" s="108">
        <v>0</v>
      </c>
      <c r="X8" s="107">
        <v>3</v>
      </c>
      <c r="Y8" s="104">
        <v>0</v>
      </c>
      <c r="Z8" s="108">
        <v>0</v>
      </c>
      <c r="AA8" s="107">
        <v>6</v>
      </c>
      <c r="AB8" s="104">
        <v>0</v>
      </c>
      <c r="AC8" s="108">
        <v>0</v>
      </c>
      <c r="AD8" s="107">
        <v>6</v>
      </c>
      <c r="AE8" s="104">
        <v>0</v>
      </c>
      <c r="AF8" s="108">
        <v>0</v>
      </c>
      <c r="AG8" s="107">
        <v>5</v>
      </c>
      <c r="AH8" s="104">
        <v>0</v>
      </c>
      <c r="AI8" s="108">
        <v>0</v>
      </c>
      <c r="AJ8" s="107">
        <v>9</v>
      </c>
      <c r="AK8" s="104">
        <v>0</v>
      </c>
      <c r="AL8" s="108">
        <v>0</v>
      </c>
      <c r="AM8" s="107">
        <v>7</v>
      </c>
      <c r="AN8" s="104">
        <v>0</v>
      </c>
      <c r="AO8" s="108">
        <v>1</v>
      </c>
      <c r="AP8" s="107">
        <v>6</v>
      </c>
      <c r="AQ8" s="104">
        <v>1</v>
      </c>
      <c r="AR8" s="108">
        <v>0</v>
      </c>
      <c r="AS8" s="107">
        <v>3</v>
      </c>
      <c r="AT8" s="104">
        <v>0</v>
      </c>
      <c r="AU8" s="108">
        <v>0</v>
      </c>
      <c r="AV8" s="107">
        <v>5</v>
      </c>
      <c r="AW8" s="104">
        <v>0</v>
      </c>
      <c r="AX8" s="108">
        <v>0</v>
      </c>
      <c r="AY8" s="107">
        <v>0</v>
      </c>
      <c r="AZ8" s="104">
        <v>0</v>
      </c>
      <c r="BA8" s="108">
        <v>0</v>
      </c>
      <c r="BB8" s="138"/>
    </row>
    <row r="9" spans="1:74" s="167" customFormat="1" ht="16.2" customHeight="1" x14ac:dyDescent="0.25">
      <c r="A9" s="351" t="s">
        <v>632</v>
      </c>
      <c r="B9" s="147" t="s">
        <v>34</v>
      </c>
      <c r="C9" s="134">
        <v>4</v>
      </c>
      <c r="D9" s="103">
        <v>0</v>
      </c>
      <c r="E9" s="106">
        <v>0</v>
      </c>
      <c r="F9" s="105">
        <v>3</v>
      </c>
      <c r="G9" s="103">
        <v>0</v>
      </c>
      <c r="H9" s="106">
        <v>0</v>
      </c>
      <c r="I9" s="105">
        <v>2</v>
      </c>
      <c r="J9" s="103">
        <v>0</v>
      </c>
      <c r="K9" s="106">
        <v>0</v>
      </c>
      <c r="L9" s="105">
        <v>2</v>
      </c>
      <c r="M9" s="103">
        <v>0</v>
      </c>
      <c r="N9" s="106">
        <v>0</v>
      </c>
      <c r="O9" s="105">
        <v>3</v>
      </c>
      <c r="P9" s="103">
        <v>0</v>
      </c>
      <c r="Q9" s="106">
        <v>0</v>
      </c>
      <c r="R9" s="105">
        <v>2</v>
      </c>
      <c r="S9" s="103">
        <v>0</v>
      </c>
      <c r="T9" s="106">
        <v>0</v>
      </c>
      <c r="U9" s="105">
        <v>4</v>
      </c>
      <c r="V9" s="106">
        <v>0</v>
      </c>
      <c r="W9" s="106">
        <v>0</v>
      </c>
      <c r="X9" s="105">
        <v>6</v>
      </c>
      <c r="Y9" s="103">
        <v>0</v>
      </c>
      <c r="Z9" s="106">
        <v>0</v>
      </c>
      <c r="AA9" s="105">
        <v>1</v>
      </c>
      <c r="AB9" s="103">
        <v>1</v>
      </c>
      <c r="AC9" s="106">
        <v>0</v>
      </c>
      <c r="AD9" s="105">
        <v>0</v>
      </c>
      <c r="AE9" s="103">
        <v>0</v>
      </c>
      <c r="AF9" s="106">
        <v>0</v>
      </c>
      <c r="AG9" s="105">
        <v>3</v>
      </c>
      <c r="AH9" s="103">
        <v>0</v>
      </c>
      <c r="AI9" s="106">
        <v>0</v>
      </c>
      <c r="AJ9" s="105">
        <v>2</v>
      </c>
      <c r="AK9" s="103">
        <v>0</v>
      </c>
      <c r="AL9" s="106">
        <v>0</v>
      </c>
      <c r="AM9" s="105">
        <v>3</v>
      </c>
      <c r="AN9" s="103">
        <v>0</v>
      </c>
      <c r="AO9" s="106">
        <v>0</v>
      </c>
      <c r="AP9" s="105">
        <v>2</v>
      </c>
      <c r="AQ9" s="103">
        <v>0</v>
      </c>
      <c r="AR9" s="106">
        <v>0</v>
      </c>
      <c r="AS9" s="105">
        <v>1</v>
      </c>
      <c r="AT9" s="103">
        <v>0</v>
      </c>
      <c r="AU9" s="106">
        <v>0</v>
      </c>
      <c r="AV9" s="105">
        <v>3</v>
      </c>
      <c r="AW9" s="103">
        <v>0</v>
      </c>
      <c r="AX9" s="106">
        <v>0</v>
      </c>
      <c r="AY9" s="105">
        <v>5</v>
      </c>
      <c r="AZ9" s="103">
        <v>0</v>
      </c>
      <c r="BA9" s="106">
        <v>0</v>
      </c>
      <c r="BB9" s="138"/>
      <c r="BP9" s="167">
        <v>2014</v>
      </c>
      <c r="BQ9" s="178" t="str">
        <f>CONCATENATE(F25," (",C25," / ",D25," / ",E25,")")</f>
        <v>42 (41 / 1 / 0)</v>
      </c>
      <c r="BR9" s="178" t="str">
        <f>CONCATENATE(F26," (",C26," / ",D26," / ",E26,")")</f>
        <v>55 (55 / 0 / 0)</v>
      </c>
    </row>
    <row r="10" spans="1:74" s="167" customFormat="1" ht="16.2" customHeight="1" x14ac:dyDescent="0.25">
      <c r="A10" s="348"/>
      <c r="B10" s="147" t="s">
        <v>44</v>
      </c>
      <c r="C10" s="134">
        <v>2</v>
      </c>
      <c r="D10" s="103">
        <v>0</v>
      </c>
      <c r="E10" s="106">
        <v>0</v>
      </c>
      <c r="F10" s="105">
        <v>1</v>
      </c>
      <c r="G10" s="103">
        <v>0</v>
      </c>
      <c r="H10" s="106">
        <v>0</v>
      </c>
      <c r="I10" s="105">
        <v>1</v>
      </c>
      <c r="J10" s="103">
        <v>0</v>
      </c>
      <c r="K10" s="106">
        <v>0</v>
      </c>
      <c r="L10" s="105">
        <v>4</v>
      </c>
      <c r="M10" s="103">
        <v>0</v>
      </c>
      <c r="N10" s="106">
        <v>0</v>
      </c>
      <c r="O10" s="105">
        <v>2</v>
      </c>
      <c r="P10" s="103">
        <v>0</v>
      </c>
      <c r="Q10" s="106">
        <v>0</v>
      </c>
      <c r="R10" s="105">
        <v>4</v>
      </c>
      <c r="S10" s="103">
        <v>0</v>
      </c>
      <c r="T10" s="106">
        <v>0</v>
      </c>
      <c r="U10" s="105">
        <v>4</v>
      </c>
      <c r="V10" s="106">
        <v>0</v>
      </c>
      <c r="W10" s="106">
        <v>0</v>
      </c>
      <c r="X10" s="105">
        <v>2</v>
      </c>
      <c r="Y10" s="103">
        <v>0</v>
      </c>
      <c r="Z10" s="106">
        <v>0</v>
      </c>
      <c r="AA10" s="105">
        <v>2</v>
      </c>
      <c r="AB10" s="103">
        <v>0</v>
      </c>
      <c r="AC10" s="106">
        <v>0</v>
      </c>
      <c r="AD10" s="105">
        <v>6</v>
      </c>
      <c r="AE10" s="103">
        <v>0</v>
      </c>
      <c r="AF10" s="106">
        <v>0</v>
      </c>
      <c r="AG10" s="105">
        <v>3</v>
      </c>
      <c r="AH10" s="103">
        <v>0</v>
      </c>
      <c r="AI10" s="106">
        <v>0</v>
      </c>
      <c r="AJ10" s="105">
        <v>8</v>
      </c>
      <c r="AK10" s="103">
        <v>0</v>
      </c>
      <c r="AL10" s="106">
        <v>0</v>
      </c>
      <c r="AM10" s="105">
        <v>6</v>
      </c>
      <c r="AN10" s="103">
        <v>0</v>
      </c>
      <c r="AO10" s="106">
        <v>0</v>
      </c>
      <c r="AP10" s="105">
        <v>5</v>
      </c>
      <c r="AQ10" s="103">
        <v>0</v>
      </c>
      <c r="AR10" s="106">
        <v>0</v>
      </c>
      <c r="AS10" s="105">
        <v>3</v>
      </c>
      <c r="AT10" s="103">
        <v>0</v>
      </c>
      <c r="AU10" s="106">
        <v>0</v>
      </c>
      <c r="AV10" s="105">
        <v>2</v>
      </c>
      <c r="AW10" s="103">
        <v>0</v>
      </c>
      <c r="AX10" s="106">
        <v>0</v>
      </c>
      <c r="AY10" s="105">
        <v>0</v>
      </c>
      <c r="AZ10" s="103">
        <v>0</v>
      </c>
      <c r="BA10" s="106">
        <v>0</v>
      </c>
      <c r="BB10" s="138"/>
    </row>
    <row r="11" spans="1:74" s="167" customFormat="1" ht="16.2" customHeight="1" x14ac:dyDescent="0.25">
      <c r="A11" s="349" t="s">
        <v>633</v>
      </c>
      <c r="B11" s="148" t="s">
        <v>34</v>
      </c>
      <c r="C11" s="135">
        <v>7</v>
      </c>
      <c r="D11" s="104">
        <v>0</v>
      </c>
      <c r="E11" s="108">
        <v>0</v>
      </c>
      <c r="F11" s="107">
        <v>2</v>
      </c>
      <c r="G11" s="104">
        <v>0</v>
      </c>
      <c r="H11" s="108">
        <v>0</v>
      </c>
      <c r="I11" s="107">
        <v>3</v>
      </c>
      <c r="J11" s="104">
        <v>0</v>
      </c>
      <c r="K11" s="108">
        <v>0</v>
      </c>
      <c r="L11" s="107">
        <v>3</v>
      </c>
      <c r="M11" s="104">
        <v>0</v>
      </c>
      <c r="N11" s="108">
        <v>0</v>
      </c>
      <c r="O11" s="107">
        <v>2</v>
      </c>
      <c r="P11" s="104">
        <v>0</v>
      </c>
      <c r="Q11" s="108">
        <v>0</v>
      </c>
      <c r="R11" s="107">
        <v>3</v>
      </c>
      <c r="S11" s="104">
        <v>0</v>
      </c>
      <c r="T11" s="108">
        <v>0</v>
      </c>
      <c r="U11" s="107">
        <v>3</v>
      </c>
      <c r="V11" s="108">
        <v>0</v>
      </c>
      <c r="W11" s="108">
        <v>0</v>
      </c>
      <c r="X11" s="107">
        <v>3</v>
      </c>
      <c r="Y11" s="104">
        <v>0</v>
      </c>
      <c r="Z11" s="108">
        <v>0</v>
      </c>
      <c r="AA11" s="107">
        <v>2</v>
      </c>
      <c r="AB11" s="104">
        <v>0</v>
      </c>
      <c r="AC11" s="108">
        <v>0</v>
      </c>
      <c r="AD11" s="107">
        <v>6</v>
      </c>
      <c r="AE11" s="104">
        <v>0</v>
      </c>
      <c r="AF11" s="108">
        <v>0</v>
      </c>
      <c r="AG11" s="107">
        <v>5</v>
      </c>
      <c r="AH11" s="104">
        <v>1</v>
      </c>
      <c r="AI11" s="108">
        <v>0</v>
      </c>
      <c r="AJ11" s="107">
        <v>6</v>
      </c>
      <c r="AK11" s="104">
        <v>0</v>
      </c>
      <c r="AL11" s="108">
        <v>0</v>
      </c>
      <c r="AM11" s="107">
        <v>5</v>
      </c>
      <c r="AN11" s="104">
        <v>0</v>
      </c>
      <c r="AO11" s="108">
        <v>0</v>
      </c>
      <c r="AP11" s="107">
        <v>4</v>
      </c>
      <c r="AQ11" s="104">
        <v>0</v>
      </c>
      <c r="AR11" s="108">
        <v>0</v>
      </c>
      <c r="AS11" s="107">
        <v>4</v>
      </c>
      <c r="AT11" s="104">
        <v>0</v>
      </c>
      <c r="AU11" s="108">
        <v>0</v>
      </c>
      <c r="AV11" s="107">
        <v>7</v>
      </c>
      <c r="AW11" s="104">
        <v>0</v>
      </c>
      <c r="AX11" s="108">
        <v>0</v>
      </c>
      <c r="AY11" s="107">
        <v>0</v>
      </c>
      <c r="AZ11" s="104">
        <v>0</v>
      </c>
      <c r="BA11" s="108">
        <v>0</v>
      </c>
      <c r="BB11" s="138"/>
      <c r="BP11" s="167">
        <v>2015</v>
      </c>
      <c r="BQ11" s="178" t="str">
        <f>CONCATENATE(F27," (",C27," / ",D27," / ",E27,")")</f>
        <v>66 (65 / 1 / 0)</v>
      </c>
      <c r="BR11" s="178" t="str">
        <f>CONCATENATE(F28," (",C28," / ",D28," / ",E28,")")</f>
        <v>104 (103 / 0 / 1)</v>
      </c>
    </row>
    <row r="12" spans="1:74" s="167" customFormat="1" ht="16.2" customHeight="1" thickBot="1" x14ac:dyDescent="0.3">
      <c r="A12" s="350"/>
      <c r="B12" s="148" t="s">
        <v>44</v>
      </c>
      <c r="C12" s="135">
        <v>3</v>
      </c>
      <c r="D12" s="104">
        <v>0</v>
      </c>
      <c r="E12" s="108">
        <v>0</v>
      </c>
      <c r="F12" s="107">
        <v>5</v>
      </c>
      <c r="G12" s="104">
        <v>0</v>
      </c>
      <c r="H12" s="108">
        <v>0</v>
      </c>
      <c r="I12" s="107">
        <v>4</v>
      </c>
      <c r="J12" s="104">
        <v>0</v>
      </c>
      <c r="K12" s="108">
        <v>0</v>
      </c>
      <c r="L12" s="107">
        <v>6</v>
      </c>
      <c r="M12" s="104">
        <v>0</v>
      </c>
      <c r="N12" s="108">
        <v>0</v>
      </c>
      <c r="O12" s="107">
        <v>5</v>
      </c>
      <c r="P12" s="104">
        <v>0</v>
      </c>
      <c r="Q12" s="108">
        <v>1</v>
      </c>
      <c r="R12" s="107">
        <v>5</v>
      </c>
      <c r="S12" s="104">
        <v>0</v>
      </c>
      <c r="T12" s="108">
        <v>0</v>
      </c>
      <c r="U12" s="107">
        <v>5</v>
      </c>
      <c r="V12" s="108">
        <v>0</v>
      </c>
      <c r="W12" s="108">
        <v>0</v>
      </c>
      <c r="X12" s="107">
        <v>10</v>
      </c>
      <c r="Y12" s="104">
        <v>0</v>
      </c>
      <c r="Z12" s="108">
        <v>0</v>
      </c>
      <c r="AA12" s="107">
        <v>9</v>
      </c>
      <c r="AB12" s="104">
        <v>0</v>
      </c>
      <c r="AC12" s="108">
        <v>0</v>
      </c>
      <c r="AD12" s="107">
        <v>5</v>
      </c>
      <c r="AE12" s="104">
        <v>0</v>
      </c>
      <c r="AF12" s="108">
        <v>0</v>
      </c>
      <c r="AG12" s="107">
        <v>9</v>
      </c>
      <c r="AH12" s="104">
        <v>0</v>
      </c>
      <c r="AI12" s="108">
        <v>0</v>
      </c>
      <c r="AJ12" s="107">
        <v>7</v>
      </c>
      <c r="AK12" s="104">
        <v>0</v>
      </c>
      <c r="AL12" s="108">
        <v>0</v>
      </c>
      <c r="AM12" s="107">
        <v>6</v>
      </c>
      <c r="AN12" s="104">
        <v>0</v>
      </c>
      <c r="AO12" s="108">
        <v>0</v>
      </c>
      <c r="AP12" s="107">
        <v>7</v>
      </c>
      <c r="AQ12" s="104">
        <v>0</v>
      </c>
      <c r="AR12" s="108">
        <v>0</v>
      </c>
      <c r="AS12" s="107">
        <v>5</v>
      </c>
      <c r="AT12" s="104">
        <v>0</v>
      </c>
      <c r="AU12" s="108">
        <v>0</v>
      </c>
      <c r="AV12" s="107">
        <v>12</v>
      </c>
      <c r="AW12" s="104">
        <v>0</v>
      </c>
      <c r="AX12" s="108">
        <v>0</v>
      </c>
      <c r="AY12" s="107">
        <v>2</v>
      </c>
      <c r="AZ12" s="104">
        <v>0</v>
      </c>
      <c r="BA12" s="108">
        <v>0</v>
      </c>
      <c r="BB12" s="138"/>
    </row>
    <row r="13" spans="1:74" s="167" customFormat="1" ht="16.2" customHeight="1" x14ac:dyDescent="0.25">
      <c r="A13" s="143" t="s">
        <v>614</v>
      </c>
      <c r="B13" s="144" t="s">
        <v>34</v>
      </c>
      <c r="C13" s="136">
        <f>SUM(C5,C7,C9,C11)</f>
        <v>14</v>
      </c>
      <c r="D13" s="127">
        <f t="shared" ref="D13:E13" si="0">SUM(D5,D7,D9,D11)</f>
        <v>1</v>
      </c>
      <c r="E13" s="128">
        <f t="shared" si="0"/>
        <v>0</v>
      </c>
      <c r="F13" s="126">
        <f>SUM(F5,F7,F9,F11)</f>
        <v>6</v>
      </c>
      <c r="G13" s="127">
        <f t="shared" ref="G13:H13" si="1">SUM(G5,G7,G9,G11)</f>
        <v>1</v>
      </c>
      <c r="H13" s="128">
        <f t="shared" si="1"/>
        <v>0</v>
      </c>
      <c r="I13" s="126">
        <f>SUM(I5,I7,I9,I11)</f>
        <v>11</v>
      </c>
      <c r="J13" s="127">
        <f t="shared" ref="J13:K13" si="2">SUM(J5,J7,J9,J11)</f>
        <v>1</v>
      </c>
      <c r="K13" s="128">
        <f t="shared" si="2"/>
        <v>0</v>
      </c>
      <c r="L13" s="126">
        <f>SUM(L5,L7,L9,L11)</f>
        <v>10</v>
      </c>
      <c r="M13" s="127">
        <f t="shared" ref="M13:N13" si="3">SUM(M5,M7,M9,M11)</f>
        <v>4</v>
      </c>
      <c r="N13" s="128">
        <f t="shared" si="3"/>
        <v>0</v>
      </c>
      <c r="O13" s="126">
        <f>SUM(O5,O7,O9,O11)</f>
        <v>11</v>
      </c>
      <c r="P13" s="127">
        <f t="shared" ref="P13:Q13" si="4">SUM(P5,P7,P9,P11)</f>
        <v>2</v>
      </c>
      <c r="Q13" s="128">
        <f t="shared" si="4"/>
        <v>0</v>
      </c>
      <c r="R13" s="126">
        <f>SUM(R5,R7,R9,R11)</f>
        <v>9</v>
      </c>
      <c r="S13" s="127">
        <f t="shared" ref="S13:T13" si="5">SUM(S5,S7,S9,S11)</f>
        <v>0</v>
      </c>
      <c r="T13" s="128">
        <f t="shared" si="5"/>
        <v>0</v>
      </c>
      <c r="U13" s="126">
        <f>SUM(U5,U7,U9,U11)</f>
        <v>10</v>
      </c>
      <c r="V13" s="127">
        <f t="shared" ref="V13:W13" si="6">SUM(V5,V7,V9,V11)</f>
        <v>0</v>
      </c>
      <c r="W13" s="128">
        <f t="shared" si="6"/>
        <v>0</v>
      </c>
      <c r="X13" s="126">
        <f>SUM(X5,X7,X9,X11)</f>
        <v>11</v>
      </c>
      <c r="Y13" s="127">
        <f t="shared" ref="Y13:Z13" si="7">SUM(Y5,Y7,Y9,Y11)</f>
        <v>2</v>
      </c>
      <c r="Z13" s="128">
        <f t="shared" si="7"/>
        <v>1</v>
      </c>
      <c r="AA13" s="126">
        <f>SUM(AA5,AA7,AA9,AA11)</f>
        <v>7</v>
      </c>
      <c r="AB13" s="127">
        <f t="shared" ref="AB13:AC13" si="8">SUM(AB5,AB7,AB9,AB11)</f>
        <v>2</v>
      </c>
      <c r="AC13" s="128">
        <f t="shared" si="8"/>
        <v>0</v>
      </c>
      <c r="AD13" s="126">
        <f>SUM(AD5,AD7,AD9,AD11)</f>
        <v>12</v>
      </c>
      <c r="AE13" s="127">
        <f t="shared" ref="AE13:AF13" si="9">SUM(AE5,AE7,AE9,AE11)</f>
        <v>0</v>
      </c>
      <c r="AF13" s="128">
        <f t="shared" si="9"/>
        <v>0</v>
      </c>
      <c r="AG13" s="126">
        <f>SUM(AG5,AG7,AG9,AG11)</f>
        <v>16</v>
      </c>
      <c r="AH13" s="127">
        <f t="shared" ref="AH13:AI13" si="10">SUM(AH5,AH7,AH9,AH11)</f>
        <v>4</v>
      </c>
      <c r="AI13" s="128">
        <f t="shared" si="10"/>
        <v>2</v>
      </c>
      <c r="AJ13" s="126">
        <f>SUM(AJ5,AJ7,AJ9,AJ11)</f>
        <v>15</v>
      </c>
      <c r="AK13" s="127">
        <f t="shared" ref="AK13:AL13" si="11">SUM(AK5,AK7,AK9,AK11)</f>
        <v>2</v>
      </c>
      <c r="AL13" s="128">
        <f t="shared" si="11"/>
        <v>0</v>
      </c>
      <c r="AM13" s="126">
        <f>SUM(AM5,AM7,AM9,AM11)</f>
        <v>17</v>
      </c>
      <c r="AN13" s="127">
        <f t="shared" ref="AN13:AO13" si="12">SUM(AN5,AN7,AN9,AN11)</f>
        <v>4</v>
      </c>
      <c r="AO13" s="128">
        <f t="shared" si="12"/>
        <v>0</v>
      </c>
      <c r="AP13" s="126">
        <f>SUM(AP5,AP7,AP9,AP11)</f>
        <v>13</v>
      </c>
      <c r="AQ13" s="127">
        <f t="shared" ref="AQ13:AR13" si="13">SUM(AQ5,AQ7,AQ9,AQ11)</f>
        <v>1</v>
      </c>
      <c r="AR13" s="128">
        <f t="shared" si="13"/>
        <v>0</v>
      </c>
      <c r="AS13" s="126">
        <f>SUM(AS5,AS7,AS9,AS11)</f>
        <v>11</v>
      </c>
      <c r="AT13" s="127">
        <f t="shared" ref="AT13:AU13" si="14">SUM(AT5,AT7,AT9,AT11)</f>
        <v>3</v>
      </c>
      <c r="AU13" s="128">
        <f t="shared" si="14"/>
        <v>0</v>
      </c>
      <c r="AV13" s="126">
        <f>SUM(AV5,AV7,AV9,AV11)</f>
        <v>20</v>
      </c>
      <c r="AW13" s="127">
        <f t="shared" ref="AW13:AX13" si="15">SUM(AW5,AW7,AW9,AW11)</f>
        <v>0</v>
      </c>
      <c r="AX13" s="128">
        <f t="shared" si="15"/>
        <v>1</v>
      </c>
      <c r="AY13" s="126">
        <f>SUM(AY5,AY7,AY9,AY11)</f>
        <v>8</v>
      </c>
      <c r="AZ13" s="127">
        <f t="shared" ref="AZ13:BA13" si="16">SUM(AZ5,AZ7,AZ9,AZ11)</f>
        <v>3</v>
      </c>
      <c r="BA13" s="129">
        <f t="shared" si="16"/>
        <v>0</v>
      </c>
      <c r="BB13" s="138"/>
      <c r="BO13" s="178"/>
      <c r="BP13" s="167" t="s">
        <v>614</v>
      </c>
      <c r="BQ13" s="178" t="str">
        <f>CONCATENATE(F29," (",C29," / ",D29," / ",E29,")")</f>
        <v>224 (193 / 27 / 4)</v>
      </c>
      <c r="BR13" s="178" t="str">
        <f>CONCATENATE(F30," (",C30," / ",D30," / ",E30,")")</f>
        <v>337 (306 / 28 / 3)</v>
      </c>
      <c r="BS13" s="178"/>
      <c r="BT13" s="178"/>
      <c r="BU13" s="178"/>
      <c r="BV13" s="178"/>
    </row>
    <row r="14" spans="1:74" s="167" customFormat="1" ht="16.2" customHeight="1" thickBot="1" x14ac:dyDescent="0.3">
      <c r="A14" s="145"/>
      <c r="B14" s="146" t="s">
        <v>44</v>
      </c>
      <c r="C14" s="137">
        <f>SUM(C6,C8,C10,C12)</f>
        <v>14</v>
      </c>
      <c r="D14" s="131">
        <f t="shared" ref="D14:E14" si="17">SUM(D6,D8,D10,D12)</f>
        <v>0</v>
      </c>
      <c r="E14" s="132">
        <f t="shared" si="17"/>
        <v>0</v>
      </c>
      <c r="F14" s="130">
        <f>SUM(F6,F8,F10,F12)</f>
        <v>15</v>
      </c>
      <c r="G14" s="131">
        <f t="shared" ref="G14:H14" si="18">SUM(G6,G8,G10,G12)</f>
        <v>4</v>
      </c>
      <c r="H14" s="132">
        <f t="shared" si="18"/>
        <v>1</v>
      </c>
      <c r="I14" s="130">
        <f>SUM(I6,I8,I10,I12)</f>
        <v>12</v>
      </c>
      <c r="J14" s="131">
        <f t="shared" ref="J14:K14" si="19">SUM(J6,J8,J10,J12)</f>
        <v>0</v>
      </c>
      <c r="K14" s="132">
        <f t="shared" si="19"/>
        <v>0</v>
      </c>
      <c r="L14" s="130">
        <f>SUM(L6,L8,L10,L12)</f>
        <v>16</v>
      </c>
      <c r="M14" s="131">
        <f t="shared" ref="M14:N14" si="20">SUM(M6,M8,M10,M12)</f>
        <v>3</v>
      </c>
      <c r="N14" s="132">
        <f t="shared" si="20"/>
        <v>0</v>
      </c>
      <c r="O14" s="130">
        <f>SUM(O6,O8,O10,O12)</f>
        <v>14</v>
      </c>
      <c r="P14" s="131">
        <f t="shared" ref="P14:Q14" si="21">SUM(P6,P8,P10,P12)</f>
        <v>2</v>
      </c>
      <c r="Q14" s="132">
        <f t="shared" si="21"/>
        <v>1</v>
      </c>
      <c r="R14" s="130">
        <f>SUM(R6,R8,R10,R12)</f>
        <v>17</v>
      </c>
      <c r="S14" s="131">
        <f t="shared" ref="S14:T14" si="22">SUM(S6,S8,S10,S12)</f>
        <v>1</v>
      </c>
      <c r="T14" s="132">
        <f t="shared" si="22"/>
        <v>0</v>
      </c>
      <c r="U14" s="130">
        <f>SUM(U6,U8,U10,U12)</f>
        <v>15</v>
      </c>
      <c r="V14" s="131">
        <f t="shared" ref="V14:W14" si="23">SUM(V6,V8,V10,V12)</f>
        <v>0</v>
      </c>
      <c r="W14" s="132">
        <f t="shared" si="23"/>
        <v>0</v>
      </c>
      <c r="X14" s="130">
        <f>SUM(X6,X8,X10,X12)</f>
        <v>21</v>
      </c>
      <c r="Y14" s="131">
        <f t="shared" ref="Y14:Z14" si="24">SUM(Y6,Y8,Y10,Y12)</f>
        <v>2</v>
      </c>
      <c r="Z14" s="132">
        <f t="shared" si="24"/>
        <v>0</v>
      </c>
      <c r="AA14" s="130">
        <f>SUM(AA6,AA8,AA10,AA12)</f>
        <v>17</v>
      </c>
      <c r="AB14" s="131">
        <f t="shared" ref="AB14:AC14" si="25">SUM(AB6,AB8,AB10,AB12)</f>
        <v>3</v>
      </c>
      <c r="AC14" s="132">
        <f t="shared" si="25"/>
        <v>0</v>
      </c>
      <c r="AD14" s="130">
        <f>SUM(AD6,AD8,AD10,AD12)</f>
        <v>21</v>
      </c>
      <c r="AE14" s="131">
        <f t="shared" ref="AE14:AF14" si="26">SUM(AE6,AE8,AE10,AE12)</f>
        <v>1</v>
      </c>
      <c r="AF14" s="132">
        <f t="shared" si="26"/>
        <v>0</v>
      </c>
      <c r="AG14" s="130">
        <f>SUM(AG6,AG8,AG10,AG12)</f>
        <v>21</v>
      </c>
      <c r="AH14" s="131">
        <f t="shared" ref="AH14:AI14" si="27">SUM(AH6,AH8,AH10,AH12)</f>
        <v>2</v>
      </c>
      <c r="AI14" s="132">
        <f t="shared" si="27"/>
        <v>0</v>
      </c>
      <c r="AJ14" s="130">
        <f>SUM(AJ6,AJ8,AJ10,AJ12)</f>
        <v>36</v>
      </c>
      <c r="AK14" s="131">
        <f t="shared" ref="AK14:AL14" si="28">SUM(AK6,AK8,AK10,AK12)</f>
        <v>3</v>
      </c>
      <c r="AL14" s="132">
        <f t="shared" si="28"/>
        <v>0</v>
      </c>
      <c r="AM14" s="130">
        <f>SUM(AM6,AM8,AM10,AM12)</f>
        <v>24</v>
      </c>
      <c r="AN14" s="131">
        <f t="shared" ref="AN14:AO14" si="29">SUM(AN6,AN8,AN10,AN12)</f>
        <v>0</v>
      </c>
      <c r="AO14" s="132">
        <f t="shared" si="29"/>
        <v>1</v>
      </c>
      <c r="AP14" s="130">
        <f>SUM(AP6,AP8,AP10,AP12)</f>
        <v>21</v>
      </c>
      <c r="AQ14" s="131">
        <f t="shared" ref="AQ14:AR14" si="30">SUM(AQ6,AQ8,AQ10,AQ12)</f>
        <v>1</v>
      </c>
      <c r="AR14" s="132">
        <f t="shared" si="30"/>
        <v>0</v>
      </c>
      <c r="AS14" s="130">
        <f>SUM(AS6,AS8,AS10,AS12)</f>
        <v>16</v>
      </c>
      <c r="AT14" s="131">
        <f t="shared" ref="AT14:AU14" si="31">SUM(AT6,AT8,AT10,AT12)</f>
        <v>5</v>
      </c>
      <c r="AU14" s="132">
        <f t="shared" si="31"/>
        <v>0</v>
      </c>
      <c r="AV14" s="130">
        <f>SUM(AV6,AV8,AV10,AV12)</f>
        <v>26</v>
      </c>
      <c r="AW14" s="131">
        <f t="shared" ref="AW14:AX14" si="32">SUM(AW6,AW8,AW10,AW12)</f>
        <v>1</v>
      </c>
      <c r="AX14" s="132">
        <f t="shared" si="32"/>
        <v>0</v>
      </c>
      <c r="AY14" s="130">
        <f>SUM(AY6,AY8,AY10,AY12)</f>
        <v>2</v>
      </c>
      <c r="AZ14" s="131">
        <f t="shared" ref="AZ14:BA14" si="33">SUM(AZ6,AZ8,AZ10,AZ12)</f>
        <v>0</v>
      </c>
      <c r="BA14" s="133">
        <f t="shared" si="33"/>
        <v>0</v>
      </c>
      <c r="BB14" s="138"/>
      <c r="BO14" s="178"/>
      <c r="BS14" s="178"/>
      <c r="BT14" s="178"/>
      <c r="BU14" s="178"/>
      <c r="BV14" s="178"/>
    </row>
    <row r="15" spans="1:74" s="167" customFormat="1" ht="16.2" customHeight="1" x14ac:dyDescent="0.25"/>
    <row r="16" spans="1:74" s="167" customFormat="1" ht="16.2" customHeight="1" x14ac:dyDescent="0.25">
      <c r="C16" s="357" t="s">
        <v>676</v>
      </c>
      <c r="D16" s="357"/>
      <c r="E16" s="357"/>
      <c r="F16" s="357"/>
      <c r="G16" s="357"/>
      <c r="H16" s="357"/>
      <c r="I16" s="357"/>
      <c r="J16" s="357"/>
      <c r="K16" s="357"/>
      <c r="L16" s="357"/>
      <c r="M16" s="357"/>
      <c r="N16" s="357"/>
      <c r="BC16" s="178"/>
      <c r="BD16" s="178"/>
      <c r="BE16" s="178"/>
      <c r="BF16" s="178"/>
      <c r="BG16" s="178"/>
      <c r="BH16" s="178"/>
      <c r="BI16" s="178"/>
      <c r="BJ16" s="178"/>
      <c r="BK16" s="178"/>
      <c r="BL16" s="178"/>
      <c r="BM16" s="178"/>
      <c r="BN16" s="178"/>
    </row>
    <row r="17" spans="1:66" s="167" customFormat="1" ht="16.2" customHeight="1" thickBot="1" x14ac:dyDescent="0.3">
      <c r="C17" s="358"/>
      <c r="D17" s="358"/>
      <c r="E17" s="358"/>
      <c r="F17" s="358"/>
      <c r="G17" s="358"/>
      <c r="H17" s="358"/>
      <c r="I17" s="358"/>
      <c r="J17" s="358"/>
      <c r="K17" s="358"/>
      <c r="L17" s="358"/>
      <c r="M17" s="358"/>
      <c r="N17" s="358"/>
      <c r="BC17" s="178"/>
      <c r="BD17" s="178"/>
      <c r="BE17" s="178"/>
      <c r="BF17" s="178"/>
      <c r="BG17" s="178"/>
      <c r="BH17" s="178"/>
      <c r="BI17" s="178"/>
      <c r="BJ17" s="178"/>
      <c r="BK17" s="178"/>
      <c r="BL17" s="178"/>
      <c r="BM17" s="178"/>
      <c r="BN17" s="178"/>
    </row>
    <row r="18" spans="1:66" s="167" customFormat="1" ht="16.2" customHeight="1" thickBot="1" x14ac:dyDescent="0.3">
      <c r="BC18" s="178"/>
      <c r="BD18" s="178"/>
      <c r="BE18" s="178"/>
      <c r="BF18" s="178"/>
      <c r="BG18" s="178"/>
      <c r="BH18" s="178"/>
      <c r="BI18" s="178"/>
      <c r="BJ18" s="178"/>
      <c r="BK18" s="178"/>
      <c r="BL18" s="178"/>
      <c r="BM18" s="178"/>
      <c r="BN18" s="178"/>
    </row>
    <row r="19" spans="1:66" ht="16.2" customHeight="1" thickBot="1" x14ac:dyDescent="0.3">
      <c r="A19" s="168"/>
      <c r="B19" s="168"/>
      <c r="C19" s="359" t="s">
        <v>634</v>
      </c>
      <c r="D19" s="360"/>
      <c r="E19" s="360"/>
      <c r="F19" s="361"/>
      <c r="G19" s="360" t="s">
        <v>674</v>
      </c>
      <c r="H19" s="360"/>
      <c r="I19" s="360"/>
      <c r="J19" s="361"/>
      <c r="K19" s="362" t="s">
        <v>675</v>
      </c>
      <c r="L19" s="360"/>
      <c r="M19" s="360"/>
      <c r="N19" s="363"/>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C19" s="179"/>
      <c r="BD19" s="179"/>
      <c r="BE19" s="179"/>
      <c r="BF19" s="179"/>
      <c r="BG19" s="179"/>
      <c r="BH19" s="179"/>
      <c r="BI19" s="179"/>
      <c r="BJ19" s="179"/>
      <c r="BK19" s="179"/>
      <c r="BL19" s="179"/>
      <c r="BM19" s="179"/>
      <c r="BN19" s="179"/>
    </row>
    <row r="20" spans="1:66" ht="16.2" customHeight="1" thickBot="1" x14ac:dyDescent="0.3">
      <c r="A20" s="139" t="s">
        <v>18</v>
      </c>
      <c r="B20" s="140" t="s">
        <v>652</v>
      </c>
      <c r="C20" s="157" t="s">
        <v>61</v>
      </c>
      <c r="D20" s="158" t="s">
        <v>30</v>
      </c>
      <c r="E20" s="158" t="s">
        <v>36</v>
      </c>
      <c r="F20" s="159" t="s">
        <v>614</v>
      </c>
      <c r="G20" s="158" t="s">
        <v>61</v>
      </c>
      <c r="H20" s="158" t="s">
        <v>30</v>
      </c>
      <c r="I20" s="158" t="s">
        <v>36</v>
      </c>
      <c r="J20" s="159" t="s">
        <v>614</v>
      </c>
      <c r="K20" s="160" t="s">
        <v>61</v>
      </c>
      <c r="L20" s="158" t="s">
        <v>30</v>
      </c>
      <c r="M20" s="158" t="s">
        <v>36</v>
      </c>
      <c r="N20" s="161" t="s">
        <v>614</v>
      </c>
      <c r="BC20" s="179"/>
      <c r="BD20" s="179"/>
      <c r="BE20" s="179"/>
      <c r="BF20" s="179"/>
      <c r="BG20" s="179"/>
      <c r="BH20" s="179"/>
      <c r="BI20" s="179"/>
      <c r="BJ20" s="179"/>
      <c r="BK20" s="179"/>
      <c r="BL20" s="179"/>
      <c r="BM20" s="179"/>
      <c r="BN20" s="179"/>
    </row>
    <row r="21" spans="1:66" ht="16.2" customHeight="1" x14ac:dyDescent="0.25">
      <c r="A21" s="347" t="s">
        <v>640</v>
      </c>
      <c r="B21" s="176" t="s">
        <v>34</v>
      </c>
      <c r="C21" s="169">
        <f t="shared" ref="C21:C30" si="34">SUM(C5,F5,I5,L5,O5,R5,U5,X5,AA5,AD5,AG5,AJ5,AM5,AP5,AS5,AV5)</f>
        <v>33</v>
      </c>
      <c r="D21" s="110">
        <f t="shared" ref="D21:D30" si="35">SUM(D5,G5,J5,M5,P5,S5,V5,Y5,AB5,AE5,AH5,AK5,AN5,AQ5,AT5,AW5)</f>
        <v>23</v>
      </c>
      <c r="E21" s="110">
        <f t="shared" ref="E21:E30" si="36">SUM(E5,H5,K5,N5,Q5,T5,W5,Z5,AC5,AF5,AI5,AL5,AO5,AR5,AU5,AX5)</f>
        <v>3</v>
      </c>
      <c r="F21" s="111">
        <f>SUM(C21:E21)</f>
        <v>59</v>
      </c>
      <c r="G21" s="110">
        <f t="shared" ref="G21:G30" si="37">AY5</f>
        <v>1</v>
      </c>
      <c r="H21" s="110">
        <f t="shared" ref="H21:H30" si="38">AZ5</f>
        <v>3</v>
      </c>
      <c r="I21" s="110">
        <f t="shared" ref="I21:I30" si="39">BA5</f>
        <v>0</v>
      </c>
      <c r="J21" s="111">
        <f>SUM(G21:I21)</f>
        <v>4</v>
      </c>
      <c r="K21" s="109">
        <f>SUM(C21,G21)</f>
        <v>34</v>
      </c>
      <c r="L21" s="110">
        <f>SUM(D21,H21)</f>
        <v>26</v>
      </c>
      <c r="M21" s="110">
        <f>SUM(E21,I21)</f>
        <v>3</v>
      </c>
      <c r="N21" s="170">
        <f>SUM(F21,J21)</f>
        <v>63</v>
      </c>
      <c r="BC21" s="179"/>
      <c r="BD21" s="179"/>
      <c r="BE21" s="179"/>
      <c r="BF21" s="179"/>
      <c r="BG21" s="179"/>
      <c r="BH21" s="179"/>
      <c r="BI21" s="179"/>
      <c r="BJ21" s="179"/>
      <c r="BK21" s="179"/>
      <c r="BL21" s="179"/>
      <c r="BM21" s="179"/>
      <c r="BN21" s="179"/>
    </row>
    <row r="22" spans="1:66" ht="16.2" customHeight="1" x14ac:dyDescent="0.25">
      <c r="A22" s="348"/>
      <c r="B22" s="147" t="s">
        <v>44</v>
      </c>
      <c r="C22" s="169">
        <f t="shared" si="34"/>
        <v>69</v>
      </c>
      <c r="D22" s="110">
        <f t="shared" si="35"/>
        <v>27</v>
      </c>
      <c r="E22" s="110">
        <f t="shared" si="36"/>
        <v>1</v>
      </c>
      <c r="F22" s="111">
        <f t="shared" ref="F22:F30" si="40">SUM(C22:E22)</f>
        <v>97</v>
      </c>
      <c r="G22" s="110">
        <f t="shared" si="37"/>
        <v>0</v>
      </c>
      <c r="H22" s="110">
        <f t="shared" si="38"/>
        <v>0</v>
      </c>
      <c r="I22" s="110">
        <f t="shared" si="39"/>
        <v>0</v>
      </c>
      <c r="J22" s="111">
        <f t="shared" ref="J22:J30" si="41">SUM(G22:I22)</f>
        <v>0</v>
      </c>
      <c r="K22" s="109">
        <f t="shared" ref="K22:N30" si="42">SUM(C22,G22)</f>
        <v>69</v>
      </c>
      <c r="L22" s="110">
        <f t="shared" si="42"/>
        <v>27</v>
      </c>
      <c r="M22" s="110">
        <f t="shared" si="42"/>
        <v>1</v>
      </c>
      <c r="N22" s="170">
        <f t="shared" si="42"/>
        <v>97</v>
      </c>
      <c r="BC22" s="179"/>
      <c r="BD22" s="179"/>
      <c r="BE22" s="179"/>
      <c r="BF22" s="179"/>
      <c r="BG22" s="179"/>
      <c r="BH22" s="179"/>
      <c r="BI22" s="179"/>
      <c r="BJ22" s="179"/>
      <c r="BK22" s="179"/>
      <c r="BL22" s="179"/>
      <c r="BM22" s="179"/>
      <c r="BN22" s="179"/>
    </row>
    <row r="23" spans="1:66" ht="16.2" customHeight="1" x14ac:dyDescent="0.25">
      <c r="A23" s="349" t="s">
        <v>639</v>
      </c>
      <c r="B23" s="148" t="s">
        <v>34</v>
      </c>
      <c r="C23" s="171">
        <f t="shared" si="34"/>
        <v>54</v>
      </c>
      <c r="D23" s="113">
        <f t="shared" si="35"/>
        <v>2</v>
      </c>
      <c r="E23" s="113">
        <f t="shared" si="36"/>
        <v>1</v>
      </c>
      <c r="F23" s="114">
        <f t="shared" si="40"/>
        <v>57</v>
      </c>
      <c r="G23" s="113">
        <f t="shared" si="37"/>
        <v>2</v>
      </c>
      <c r="H23" s="113">
        <f t="shared" si="38"/>
        <v>0</v>
      </c>
      <c r="I23" s="113">
        <f t="shared" si="39"/>
        <v>0</v>
      </c>
      <c r="J23" s="114">
        <f t="shared" si="41"/>
        <v>2</v>
      </c>
      <c r="K23" s="112">
        <f t="shared" si="42"/>
        <v>56</v>
      </c>
      <c r="L23" s="113">
        <f t="shared" si="42"/>
        <v>2</v>
      </c>
      <c r="M23" s="113">
        <f t="shared" si="42"/>
        <v>1</v>
      </c>
      <c r="N23" s="172">
        <f t="shared" si="42"/>
        <v>59</v>
      </c>
    </row>
    <row r="24" spans="1:66" ht="16.2" customHeight="1" x14ac:dyDescent="0.25">
      <c r="A24" s="350"/>
      <c r="B24" s="148" t="s">
        <v>44</v>
      </c>
      <c r="C24" s="171">
        <f t="shared" si="34"/>
        <v>79</v>
      </c>
      <c r="D24" s="113">
        <f t="shared" si="35"/>
        <v>1</v>
      </c>
      <c r="E24" s="113">
        <f t="shared" si="36"/>
        <v>1</v>
      </c>
      <c r="F24" s="114">
        <f t="shared" si="40"/>
        <v>81</v>
      </c>
      <c r="G24" s="113">
        <f t="shared" si="37"/>
        <v>0</v>
      </c>
      <c r="H24" s="113">
        <f t="shared" si="38"/>
        <v>0</v>
      </c>
      <c r="I24" s="113">
        <f t="shared" si="39"/>
        <v>0</v>
      </c>
      <c r="J24" s="114">
        <f t="shared" si="41"/>
        <v>0</v>
      </c>
      <c r="K24" s="112">
        <f t="shared" si="42"/>
        <v>79</v>
      </c>
      <c r="L24" s="113">
        <f t="shared" si="42"/>
        <v>1</v>
      </c>
      <c r="M24" s="113">
        <f t="shared" si="42"/>
        <v>1</v>
      </c>
      <c r="N24" s="172">
        <f t="shared" si="42"/>
        <v>81</v>
      </c>
      <c r="BC24" s="179"/>
      <c r="BD24" s="179"/>
      <c r="BE24" s="179"/>
      <c r="BF24" s="179"/>
      <c r="BG24" s="179"/>
      <c r="BH24" s="179"/>
      <c r="BI24" s="179"/>
      <c r="BJ24" s="179"/>
      <c r="BK24" s="179"/>
      <c r="BL24" s="179"/>
      <c r="BM24" s="179"/>
      <c r="BN24" s="179"/>
    </row>
    <row r="25" spans="1:66" ht="16.2" customHeight="1" x14ac:dyDescent="0.25">
      <c r="A25" s="351" t="s">
        <v>632</v>
      </c>
      <c r="B25" s="147" t="s">
        <v>34</v>
      </c>
      <c r="C25" s="169">
        <f t="shared" si="34"/>
        <v>41</v>
      </c>
      <c r="D25" s="110">
        <f t="shared" si="35"/>
        <v>1</v>
      </c>
      <c r="E25" s="110">
        <f t="shared" si="36"/>
        <v>0</v>
      </c>
      <c r="F25" s="111">
        <f t="shared" si="40"/>
        <v>42</v>
      </c>
      <c r="G25" s="110">
        <f t="shared" si="37"/>
        <v>5</v>
      </c>
      <c r="H25" s="110">
        <f t="shared" si="38"/>
        <v>0</v>
      </c>
      <c r="I25" s="110">
        <f t="shared" si="39"/>
        <v>0</v>
      </c>
      <c r="J25" s="111">
        <f t="shared" si="41"/>
        <v>5</v>
      </c>
      <c r="K25" s="109">
        <f t="shared" si="42"/>
        <v>46</v>
      </c>
      <c r="L25" s="110">
        <f t="shared" si="42"/>
        <v>1</v>
      </c>
      <c r="M25" s="110">
        <f t="shared" si="42"/>
        <v>0</v>
      </c>
      <c r="N25" s="170">
        <f t="shared" si="42"/>
        <v>47</v>
      </c>
      <c r="BC25" s="179"/>
      <c r="BD25" s="179"/>
      <c r="BE25" s="179"/>
      <c r="BF25" s="179"/>
      <c r="BG25" s="179"/>
      <c r="BH25" s="179"/>
      <c r="BI25" s="179"/>
      <c r="BJ25" s="179"/>
      <c r="BK25" s="179"/>
      <c r="BL25" s="179"/>
      <c r="BM25" s="179"/>
      <c r="BN25" s="179"/>
    </row>
    <row r="26" spans="1:66" ht="16.2" customHeight="1" x14ac:dyDescent="0.25">
      <c r="A26" s="348"/>
      <c r="B26" s="147" t="s">
        <v>44</v>
      </c>
      <c r="C26" s="169">
        <f t="shared" si="34"/>
        <v>55</v>
      </c>
      <c r="D26" s="110">
        <f t="shared" si="35"/>
        <v>0</v>
      </c>
      <c r="E26" s="110">
        <f t="shared" si="36"/>
        <v>0</v>
      </c>
      <c r="F26" s="111">
        <f t="shared" si="40"/>
        <v>55</v>
      </c>
      <c r="G26" s="110">
        <f t="shared" si="37"/>
        <v>0</v>
      </c>
      <c r="H26" s="110">
        <f t="shared" si="38"/>
        <v>0</v>
      </c>
      <c r="I26" s="110">
        <f t="shared" si="39"/>
        <v>0</v>
      </c>
      <c r="J26" s="111">
        <f t="shared" si="41"/>
        <v>0</v>
      </c>
      <c r="K26" s="109">
        <f t="shared" si="42"/>
        <v>55</v>
      </c>
      <c r="L26" s="110">
        <f t="shared" si="42"/>
        <v>0</v>
      </c>
      <c r="M26" s="110">
        <f t="shared" si="42"/>
        <v>0</v>
      </c>
      <c r="N26" s="170">
        <f t="shared" si="42"/>
        <v>55</v>
      </c>
    </row>
    <row r="27" spans="1:66" ht="16.2" customHeight="1" x14ac:dyDescent="0.25">
      <c r="A27" s="349" t="s">
        <v>633</v>
      </c>
      <c r="B27" s="148" t="s">
        <v>34</v>
      </c>
      <c r="C27" s="171">
        <f t="shared" si="34"/>
        <v>65</v>
      </c>
      <c r="D27" s="113">
        <f t="shared" si="35"/>
        <v>1</v>
      </c>
      <c r="E27" s="113">
        <f t="shared" si="36"/>
        <v>0</v>
      </c>
      <c r="F27" s="114">
        <f t="shared" si="40"/>
        <v>66</v>
      </c>
      <c r="G27" s="113">
        <f t="shared" si="37"/>
        <v>0</v>
      </c>
      <c r="H27" s="113">
        <f t="shared" si="38"/>
        <v>0</v>
      </c>
      <c r="I27" s="113">
        <f t="shared" si="39"/>
        <v>0</v>
      </c>
      <c r="J27" s="114">
        <f t="shared" si="41"/>
        <v>0</v>
      </c>
      <c r="K27" s="112">
        <f t="shared" si="42"/>
        <v>65</v>
      </c>
      <c r="L27" s="113">
        <f t="shared" si="42"/>
        <v>1</v>
      </c>
      <c r="M27" s="113">
        <f t="shared" si="42"/>
        <v>0</v>
      </c>
      <c r="N27" s="172">
        <f t="shared" si="42"/>
        <v>66</v>
      </c>
    </row>
    <row r="28" spans="1:66" ht="16.2" customHeight="1" thickBot="1" x14ac:dyDescent="0.3">
      <c r="A28" s="350"/>
      <c r="B28" s="148" t="s">
        <v>44</v>
      </c>
      <c r="C28" s="171">
        <f t="shared" si="34"/>
        <v>103</v>
      </c>
      <c r="D28" s="113">
        <f t="shared" si="35"/>
        <v>0</v>
      </c>
      <c r="E28" s="113">
        <f t="shared" si="36"/>
        <v>1</v>
      </c>
      <c r="F28" s="114">
        <f t="shared" si="40"/>
        <v>104</v>
      </c>
      <c r="G28" s="113">
        <f t="shared" si="37"/>
        <v>2</v>
      </c>
      <c r="H28" s="113">
        <f t="shared" si="38"/>
        <v>0</v>
      </c>
      <c r="I28" s="113">
        <f t="shared" si="39"/>
        <v>0</v>
      </c>
      <c r="J28" s="114">
        <f t="shared" si="41"/>
        <v>2</v>
      </c>
      <c r="K28" s="112">
        <f t="shared" si="42"/>
        <v>105</v>
      </c>
      <c r="L28" s="113">
        <f t="shared" si="42"/>
        <v>0</v>
      </c>
      <c r="M28" s="113">
        <f t="shared" si="42"/>
        <v>1</v>
      </c>
      <c r="N28" s="172">
        <f t="shared" si="42"/>
        <v>106</v>
      </c>
    </row>
    <row r="29" spans="1:66" ht="16.2" customHeight="1" x14ac:dyDescent="0.25">
      <c r="A29" s="143" t="s">
        <v>614</v>
      </c>
      <c r="B29" s="149" t="s">
        <v>34</v>
      </c>
      <c r="C29" s="116">
        <f t="shared" si="34"/>
        <v>193</v>
      </c>
      <c r="D29" s="117">
        <f t="shared" si="35"/>
        <v>27</v>
      </c>
      <c r="E29" s="117">
        <f t="shared" si="36"/>
        <v>4</v>
      </c>
      <c r="F29" s="118">
        <f t="shared" si="40"/>
        <v>224</v>
      </c>
      <c r="G29" s="117">
        <f t="shared" si="37"/>
        <v>8</v>
      </c>
      <c r="H29" s="117">
        <f t="shared" si="38"/>
        <v>3</v>
      </c>
      <c r="I29" s="117">
        <f t="shared" si="39"/>
        <v>0</v>
      </c>
      <c r="J29" s="118">
        <f t="shared" si="41"/>
        <v>11</v>
      </c>
      <c r="K29" s="119">
        <f t="shared" si="42"/>
        <v>201</v>
      </c>
      <c r="L29" s="117">
        <f t="shared" si="42"/>
        <v>30</v>
      </c>
      <c r="M29" s="117">
        <f t="shared" si="42"/>
        <v>4</v>
      </c>
      <c r="N29" s="120">
        <f t="shared" si="42"/>
        <v>235</v>
      </c>
    </row>
    <row r="30" spans="1:66" ht="16.2" customHeight="1" thickBot="1" x14ac:dyDescent="0.3">
      <c r="A30" s="145"/>
      <c r="B30" s="150" t="s">
        <v>44</v>
      </c>
      <c r="C30" s="121">
        <f t="shared" si="34"/>
        <v>306</v>
      </c>
      <c r="D30" s="122">
        <f t="shared" si="35"/>
        <v>28</v>
      </c>
      <c r="E30" s="122">
        <f t="shared" si="36"/>
        <v>3</v>
      </c>
      <c r="F30" s="123">
        <f t="shared" si="40"/>
        <v>337</v>
      </c>
      <c r="G30" s="122">
        <f t="shared" si="37"/>
        <v>2</v>
      </c>
      <c r="H30" s="122">
        <f t="shared" si="38"/>
        <v>0</v>
      </c>
      <c r="I30" s="122">
        <f t="shared" si="39"/>
        <v>0</v>
      </c>
      <c r="J30" s="123">
        <f t="shared" si="41"/>
        <v>2</v>
      </c>
      <c r="K30" s="124">
        <f t="shared" si="42"/>
        <v>308</v>
      </c>
      <c r="L30" s="122">
        <f t="shared" si="42"/>
        <v>28</v>
      </c>
      <c r="M30" s="122">
        <f t="shared" si="42"/>
        <v>3</v>
      </c>
      <c r="N30" s="125">
        <f t="shared" si="42"/>
        <v>339</v>
      </c>
    </row>
  </sheetData>
  <mergeCells count="46">
    <mergeCell ref="A21:A22"/>
    <mergeCell ref="A23:A24"/>
    <mergeCell ref="A25:A26"/>
    <mergeCell ref="A27:A28"/>
    <mergeCell ref="C16:N17"/>
    <mergeCell ref="C19:F19"/>
    <mergeCell ref="G19:J19"/>
    <mergeCell ref="K19:N19"/>
    <mergeCell ref="R1:T1"/>
    <mergeCell ref="R2:T2"/>
    <mergeCell ref="AA1:AC1"/>
    <mergeCell ref="AA2:AC2"/>
    <mergeCell ref="AD2:AF2"/>
    <mergeCell ref="AD1:AF1"/>
    <mergeCell ref="X2:Z2"/>
    <mergeCell ref="U1:W1"/>
    <mergeCell ref="L2:N2"/>
    <mergeCell ref="I2:K2"/>
    <mergeCell ref="C2:E2"/>
    <mergeCell ref="O2:Q2"/>
    <mergeCell ref="U2:W2"/>
    <mergeCell ref="AY2:BA2"/>
    <mergeCell ref="AG2:AI2"/>
    <mergeCell ref="AJ2:AL2"/>
    <mergeCell ref="AM2:AO2"/>
    <mergeCell ref="AP2:AR2"/>
    <mergeCell ref="AS2:AU2"/>
    <mergeCell ref="AV2:AX2"/>
    <mergeCell ref="A5:A6"/>
    <mergeCell ref="A7:A8"/>
    <mergeCell ref="A9:A10"/>
    <mergeCell ref="A11:A12"/>
    <mergeCell ref="F2:H2"/>
    <mergeCell ref="AP1:AR1"/>
    <mergeCell ref="AS1:AU1"/>
    <mergeCell ref="AV1:AX1"/>
    <mergeCell ref="AY1:BA1"/>
    <mergeCell ref="X1:Z1"/>
    <mergeCell ref="AG1:AI1"/>
    <mergeCell ref="AJ1:AL1"/>
    <mergeCell ref="AM1:AO1"/>
    <mergeCell ref="C1:E1"/>
    <mergeCell ref="I1:K1"/>
    <mergeCell ref="L1:N1"/>
    <mergeCell ref="F1:H1"/>
    <mergeCell ref="O1:Q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B30"/>
  <sheetViews>
    <sheetView zoomScale="85" zoomScaleNormal="85" workbookViewId="0">
      <pane xSplit="2" ySplit="4" topLeftCell="C5" activePane="bottomRight" state="frozen"/>
      <selection activeCell="E12" sqref="E12"/>
      <selection pane="topRight" activeCell="E12" sqref="E12"/>
      <selection pane="bottomLeft" activeCell="E12" sqref="E12"/>
      <selection pane="bottomRight" activeCell="C23" sqref="C23:D23"/>
    </sheetView>
  </sheetViews>
  <sheetFormatPr defaultRowHeight="13.2" x14ac:dyDescent="0.25"/>
  <cols>
    <col min="1" max="1" width="8.88671875" style="115"/>
    <col min="2" max="2" width="17.109375" style="115" customWidth="1"/>
    <col min="3" max="53" width="15.109375" style="115" customWidth="1"/>
    <col min="54" max="54" width="8.88671875" style="168"/>
    <col min="55" max="66" width="15" style="168" customWidth="1"/>
    <col min="67" max="67" width="8.88671875" style="167"/>
    <col min="68" max="71" width="24.21875" style="167" customWidth="1"/>
    <col min="72" max="80" width="8.88671875" style="167"/>
    <col min="81" max="16384" width="8.88671875" style="168"/>
  </cols>
  <sheetData>
    <row r="1" spans="1:74" s="177" customFormat="1" ht="16.2" customHeight="1" thickBot="1" x14ac:dyDescent="0.3">
      <c r="A1" s="173"/>
      <c r="B1" s="174" t="s">
        <v>673</v>
      </c>
      <c r="C1" s="340">
        <v>1</v>
      </c>
      <c r="D1" s="341"/>
      <c r="E1" s="342"/>
      <c r="F1" s="343">
        <v>2</v>
      </c>
      <c r="G1" s="344"/>
      <c r="H1" s="345"/>
      <c r="I1" s="343">
        <v>3</v>
      </c>
      <c r="J1" s="341"/>
      <c r="K1" s="342"/>
      <c r="L1" s="343">
        <v>4</v>
      </c>
      <c r="M1" s="341"/>
      <c r="N1" s="342"/>
      <c r="O1" s="343">
        <v>5</v>
      </c>
      <c r="P1" s="344"/>
      <c r="Q1" s="345"/>
      <c r="R1" s="343">
        <v>6</v>
      </c>
      <c r="S1" s="341"/>
      <c r="T1" s="342"/>
      <c r="U1" s="343">
        <v>7</v>
      </c>
      <c r="V1" s="341"/>
      <c r="W1" s="345"/>
      <c r="X1" s="343">
        <v>8</v>
      </c>
      <c r="Y1" s="344"/>
      <c r="Z1" s="345"/>
      <c r="AA1" s="343">
        <v>9</v>
      </c>
      <c r="AB1" s="341"/>
      <c r="AC1" s="342"/>
      <c r="AD1" s="343">
        <v>10</v>
      </c>
      <c r="AE1" s="341"/>
      <c r="AF1" s="342"/>
      <c r="AG1" s="343">
        <v>11</v>
      </c>
      <c r="AH1" s="344"/>
      <c r="AI1" s="345"/>
      <c r="AJ1" s="343">
        <v>12</v>
      </c>
      <c r="AK1" s="341"/>
      <c r="AL1" s="342"/>
      <c r="AM1" s="343">
        <v>13</v>
      </c>
      <c r="AN1" s="344"/>
      <c r="AO1" s="345"/>
      <c r="AP1" s="343">
        <v>14</v>
      </c>
      <c r="AQ1" s="341"/>
      <c r="AR1" s="342"/>
      <c r="AS1" s="343">
        <v>15</v>
      </c>
      <c r="AT1" s="341"/>
      <c r="AU1" s="342"/>
      <c r="AV1" s="343">
        <v>16</v>
      </c>
      <c r="AW1" s="344"/>
      <c r="AX1" s="345"/>
      <c r="AY1" s="343">
        <v>17</v>
      </c>
      <c r="AZ1" s="341"/>
      <c r="BA1" s="346"/>
      <c r="BB1" s="151"/>
    </row>
    <row r="2" spans="1:74" s="177" customFormat="1" ht="16.2" customHeight="1" x14ac:dyDescent="0.25">
      <c r="A2" s="173"/>
      <c r="B2" s="173"/>
      <c r="C2" s="356" t="s">
        <v>621</v>
      </c>
      <c r="D2" s="353"/>
      <c r="E2" s="354"/>
      <c r="F2" s="352" t="s">
        <v>621</v>
      </c>
      <c r="G2" s="353"/>
      <c r="H2" s="354"/>
      <c r="I2" s="352" t="s">
        <v>621</v>
      </c>
      <c r="J2" s="353"/>
      <c r="K2" s="354"/>
      <c r="L2" s="352" t="s">
        <v>621</v>
      </c>
      <c r="M2" s="353"/>
      <c r="N2" s="354"/>
      <c r="O2" s="352" t="s">
        <v>621</v>
      </c>
      <c r="P2" s="353"/>
      <c r="Q2" s="354"/>
      <c r="R2" s="352" t="s">
        <v>621</v>
      </c>
      <c r="S2" s="353"/>
      <c r="T2" s="354"/>
      <c r="U2" s="352" t="s">
        <v>621</v>
      </c>
      <c r="V2" s="353"/>
      <c r="W2" s="354"/>
      <c r="X2" s="352" t="s">
        <v>621</v>
      </c>
      <c r="Y2" s="353"/>
      <c r="Z2" s="354"/>
      <c r="AA2" s="352" t="s">
        <v>621</v>
      </c>
      <c r="AB2" s="353"/>
      <c r="AC2" s="354"/>
      <c r="AD2" s="352" t="s">
        <v>621</v>
      </c>
      <c r="AE2" s="353"/>
      <c r="AF2" s="354"/>
      <c r="AG2" s="352" t="s">
        <v>621</v>
      </c>
      <c r="AH2" s="353"/>
      <c r="AI2" s="354"/>
      <c r="AJ2" s="352" t="s">
        <v>621</v>
      </c>
      <c r="AK2" s="353"/>
      <c r="AL2" s="354"/>
      <c r="AM2" s="352" t="s">
        <v>621</v>
      </c>
      <c r="AN2" s="353"/>
      <c r="AO2" s="354"/>
      <c r="AP2" s="352" t="s">
        <v>621</v>
      </c>
      <c r="AQ2" s="353"/>
      <c r="AR2" s="354"/>
      <c r="AS2" s="352" t="s">
        <v>621</v>
      </c>
      <c r="AT2" s="353"/>
      <c r="AU2" s="354"/>
      <c r="AV2" s="352" t="s">
        <v>621</v>
      </c>
      <c r="AW2" s="353"/>
      <c r="AX2" s="354"/>
      <c r="AY2" s="352" t="s">
        <v>621</v>
      </c>
      <c r="AZ2" s="353"/>
      <c r="BA2" s="355"/>
      <c r="BB2" s="151"/>
      <c r="BQ2" s="177" t="s">
        <v>622</v>
      </c>
    </row>
    <row r="3" spans="1:74" s="177" customFormat="1" ht="16.2" customHeight="1" thickBot="1" x14ac:dyDescent="0.3">
      <c r="A3" s="173"/>
      <c r="B3" s="173"/>
      <c r="C3" s="152" t="s">
        <v>61</v>
      </c>
      <c r="D3" s="153" t="s">
        <v>30</v>
      </c>
      <c r="E3" s="154" t="s">
        <v>36</v>
      </c>
      <c r="F3" s="155" t="s">
        <v>61</v>
      </c>
      <c r="G3" s="153" t="s">
        <v>30</v>
      </c>
      <c r="H3" s="154" t="s">
        <v>36</v>
      </c>
      <c r="I3" s="155" t="s">
        <v>61</v>
      </c>
      <c r="J3" s="153" t="s">
        <v>30</v>
      </c>
      <c r="K3" s="154" t="s">
        <v>36</v>
      </c>
      <c r="L3" s="155" t="s">
        <v>61</v>
      </c>
      <c r="M3" s="153" t="s">
        <v>30</v>
      </c>
      <c r="N3" s="154" t="s">
        <v>36</v>
      </c>
      <c r="O3" s="155" t="s">
        <v>61</v>
      </c>
      <c r="P3" s="153" t="s">
        <v>30</v>
      </c>
      <c r="Q3" s="154" t="s">
        <v>101</v>
      </c>
      <c r="R3" s="155" t="s">
        <v>61</v>
      </c>
      <c r="S3" s="153" t="s">
        <v>30</v>
      </c>
      <c r="T3" s="154" t="s">
        <v>36</v>
      </c>
      <c r="U3" s="155" t="s">
        <v>61</v>
      </c>
      <c r="V3" s="153" t="s">
        <v>30</v>
      </c>
      <c r="W3" s="154" t="s">
        <v>101</v>
      </c>
      <c r="X3" s="155" t="s">
        <v>61</v>
      </c>
      <c r="Y3" s="153" t="s">
        <v>30</v>
      </c>
      <c r="Z3" s="154" t="s">
        <v>36</v>
      </c>
      <c r="AA3" s="155" t="s">
        <v>61</v>
      </c>
      <c r="AB3" s="153" t="s">
        <v>30</v>
      </c>
      <c r="AC3" s="154" t="s">
        <v>36</v>
      </c>
      <c r="AD3" s="155" t="s">
        <v>61</v>
      </c>
      <c r="AE3" s="153" t="s">
        <v>30</v>
      </c>
      <c r="AF3" s="154" t="s">
        <v>36</v>
      </c>
      <c r="AG3" s="155" t="s">
        <v>61</v>
      </c>
      <c r="AH3" s="153" t="s">
        <v>30</v>
      </c>
      <c r="AI3" s="154" t="s">
        <v>36</v>
      </c>
      <c r="AJ3" s="155" t="s">
        <v>61</v>
      </c>
      <c r="AK3" s="153" t="s">
        <v>30</v>
      </c>
      <c r="AL3" s="154" t="s">
        <v>36</v>
      </c>
      <c r="AM3" s="155" t="s">
        <v>61</v>
      </c>
      <c r="AN3" s="153" t="s">
        <v>30</v>
      </c>
      <c r="AO3" s="154" t="s">
        <v>36</v>
      </c>
      <c r="AP3" s="155" t="s">
        <v>61</v>
      </c>
      <c r="AQ3" s="153" t="s">
        <v>30</v>
      </c>
      <c r="AR3" s="154" t="s">
        <v>623</v>
      </c>
      <c r="AS3" s="155" t="s">
        <v>61</v>
      </c>
      <c r="AT3" s="153" t="s">
        <v>30</v>
      </c>
      <c r="AU3" s="154" t="s">
        <v>36</v>
      </c>
      <c r="AV3" s="155" t="s">
        <v>61</v>
      </c>
      <c r="AW3" s="153" t="s">
        <v>30</v>
      </c>
      <c r="AX3" s="154" t="s">
        <v>36</v>
      </c>
      <c r="AY3" s="155" t="s">
        <v>61</v>
      </c>
      <c r="AZ3" s="153" t="s">
        <v>30</v>
      </c>
      <c r="BA3" s="156" t="s">
        <v>36</v>
      </c>
      <c r="BB3" s="151"/>
      <c r="BO3" s="153"/>
      <c r="BQ3" s="177" t="s">
        <v>624</v>
      </c>
      <c r="BS3" s="153"/>
      <c r="BT3" s="153"/>
      <c r="BU3" s="153"/>
      <c r="BV3" s="153"/>
    </row>
    <row r="4" spans="1:74" s="177" customFormat="1" ht="16.2" customHeight="1" thickBot="1" x14ac:dyDescent="0.3">
      <c r="A4" s="139" t="s">
        <v>18</v>
      </c>
      <c r="B4" s="140" t="s">
        <v>629</v>
      </c>
      <c r="C4" s="162" t="s">
        <v>625</v>
      </c>
      <c r="D4" s="163" t="s">
        <v>625</v>
      </c>
      <c r="E4" s="164" t="s">
        <v>625</v>
      </c>
      <c r="F4" s="165" t="s">
        <v>625</v>
      </c>
      <c r="G4" s="163" t="s">
        <v>625</v>
      </c>
      <c r="H4" s="164" t="s">
        <v>625</v>
      </c>
      <c r="I4" s="165" t="s">
        <v>625</v>
      </c>
      <c r="J4" s="163" t="s">
        <v>625</v>
      </c>
      <c r="K4" s="164" t="s">
        <v>625</v>
      </c>
      <c r="L4" s="165" t="s">
        <v>625</v>
      </c>
      <c r="M4" s="163" t="s">
        <v>625</v>
      </c>
      <c r="N4" s="164" t="s">
        <v>625</v>
      </c>
      <c r="O4" s="165" t="s">
        <v>625</v>
      </c>
      <c r="P4" s="163" t="s">
        <v>625</v>
      </c>
      <c r="Q4" s="164" t="s">
        <v>625</v>
      </c>
      <c r="R4" s="165" t="s">
        <v>625</v>
      </c>
      <c r="S4" s="163" t="s">
        <v>625</v>
      </c>
      <c r="T4" s="164" t="s">
        <v>625</v>
      </c>
      <c r="U4" s="165" t="s">
        <v>625</v>
      </c>
      <c r="V4" s="163" t="s">
        <v>625</v>
      </c>
      <c r="W4" s="164" t="s">
        <v>625</v>
      </c>
      <c r="X4" s="165" t="s">
        <v>625</v>
      </c>
      <c r="Y4" s="163" t="s">
        <v>625</v>
      </c>
      <c r="Z4" s="164" t="s">
        <v>625</v>
      </c>
      <c r="AA4" s="165" t="s">
        <v>625</v>
      </c>
      <c r="AB4" s="163" t="s">
        <v>625</v>
      </c>
      <c r="AC4" s="164" t="s">
        <v>625</v>
      </c>
      <c r="AD4" s="165" t="s">
        <v>625</v>
      </c>
      <c r="AE4" s="163" t="s">
        <v>625</v>
      </c>
      <c r="AF4" s="164" t="s">
        <v>625</v>
      </c>
      <c r="AG4" s="165" t="s">
        <v>625</v>
      </c>
      <c r="AH4" s="163" t="s">
        <v>625</v>
      </c>
      <c r="AI4" s="164" t="s">
        <v>625</v>
      </c>
      <c r="AJ4" s="165" t="s">
        <v>625</v>
      </c>
      <c r="AK4" s="163" t="s">
        <v>625</v>
      </c>
      <c r="AL4" s="164" t="s">
        <v>625</v>
      </c>
      <c r="AM4" s="165" t="s">
        <v>625</v>
      </c>
      <c r="AN4" s="163" t="s">
        <v>625</v>
      </c>
      <c r="AO4" s="164" t="s">
        <v>625</v>
      </c>
      <c r="AP4" s="165" t="s">
        <v>625</v>
      </c>
      <c r="AQ4" s="163" t="s">
        <v>625</v>
      </c>
      <c r="AR4" s="164" t="s">
        <v>625</v>
      </c>
      <c r="AS4" s="165" t="s">
        <v>625</v>
      </c>
      <c r="AT4" s="163" t="s">
        <v>625</v>
      </c>
      <c r="AU4" s="164" t="s">
        <v>625</v>
      </c>
      <c r="AV4" s="165" t="s">
        <v>625</v>
      </c>
      <c r="AW4" s="163" t="s">
        <v>625</v>
      </c>
      <c r="AX4" s="164" t="s">
        <v>625</v>
      </c>
      <c r="AY4" s="165" t="s">
        <v>625</v>
      </c>
      <c r="AZ4" s="163" t="s">
        <v>625</v>
      </c>
      <c r="BA4" s="166" t="s">
        <v>625</v>
      </c>
      <c r="BB4" s="151"/>
      <c r="BQ4" s="177" t="s">
        <v>34</v>
      </c>
      <c r="BR4" s="177" t="s">
        <v>620</v>
      </c>
    </row>
    <row r="5" spans="1:74" s="167" customFormat="1" ht="16.2" customHeight="1" x14ac:dyDescent="0.25">
      <c r="A5" s="347" t="s">
        <v>640</v>
      </c>
      <c r="B5" s="175" t="s">
        <v>638</v>
      </c>
      <c r="C5" s="134">
        <v>9</v>
      </c>
      <c r="D5" s="103">
        <v>1</v>
      </c>
      <c r="E5" s="106">
        <v>0</v>
      </c>
      <c r="F5" s="105">
        <v>3</v>
      </c>
      <c r="G5" s="103">
        <v>3</v>
      </c>
      <c r="H5" s="106">
        <v>0</v>
      </c>
      <c r="I5" s="105">
        <v>2</v>
      </c>
      <c r="J5" s="103">
        <v>0</v>
      </c>
      <c r="K5" s="106">
        <v>0</v>
      </c>
      <c r="L5" s="105">
        <v>2</v>
      </c>
      <c r="M5" s="103">
        <v>4</v>
      </c>
      <c r="N5" s="106">
        <v>0</v>
      </c>
      <c r="O5" s="105">
        <v>3</v>
      </c>
      <c r="P5" s="103">
        <v>4</v>
      </c>
      <c r="Q5" s="106">
        <v>0</v>
      </c>
      <c r="R5" s="105">
        <v>3</v>
      </c>
      <c r="S5" s="103">
        <v>1</v>
      </c>
      <c r="T5" s="106">
        <v>0</v>
      </c>
      <c r="U5" s="105">
        <v>2</v>
      </c>
      <c r="V5" s="106">
        <v>0</v>
      </c>
      <c r="W5" s="106">
        <v>0</v>
      </c>
      <c r="X5" s="105">
        <v>4</v>
      </c>
      <c r="Y5" s="103">
        <v>2</v>
      </c>
      <c r="Z5" s="106">
        <v>0</v>
      </c>
      <c r="AA5" s="105">
        <v>1</v>
      </c>
      <c r="AB5" s="103">
        <v>4</v>
      </c>
      <c r="AC5" s="106">
        <v>0</v>
      </c>
      <c r="AD5" s="105">
        <v>7</v>
      </c>
      <c r="AE5" s="103">
        <v>0</v>
      </c>
      <c r="AF5" s="106">
        <v>0</v>
      </c>
      <c r="AG5" s="105">
        <v>6</v>
      </c>
      <c r="AH5" s="103">
        <v>2</v>
      </c>
      <c r="AI5" s="106">
        <v>1</v>
      </c>
      <c r="AJ5" s="105">
        <v>13</v>
      </c>
      <c r="AK5" s="103">
        <v>2</v>
      </c>
      <c r="AL5" s="106">
        <v>0</v>
      </c>
      <c r="AM5" s="105">
        <v>7</v>
      </c>
      <c r="AN5" s="103">
        <v>4</v>
      </c>
      <c r="AO5" s="106">
        <v>0</v>
      </c>
      <c r="AP5" s="105">
        <v>4</v>
      </c>
      <c r="AQ5" s="103">
        <v>0</v>
      </c>
      <c r="AR5" s="106">
        <v>0</v>
      </c>
      <c r="AS5" s="105">
        <v>5</v>
      </c>
      <c r="AT5" s="103">
        <v>8</v>
      </c>
      <c r="AU5" s="106">
        <v>0</v>
      </c>
      <c r="AV5" s="105">
        <v>9</v>
      </c>
      <c r="AW5" s="103">
        <v>0</v>
      </c>
      <c r="AX5" s="106">
        <v>1</v>
      </c>
      <c r="AY5" s="105">
        <v>0</v>
      </c>
      <c r="AZ5" s="103">
        <v>2</v>
      </c>
      <c r="BA5" s="106">
        <v>0</v>
      </c>
      <c r="BB5" s="138"/>
      <c r="BO5" s="178"/>
      <c r="BP5" s="167">
        <v>2012</v>
      </c>
      <c r="BQ5" s="178" t="str">
        <f>CONCATENATE(F21," (",C21," / ",D21," / ",E21,")")</f>
        <v>117 (80 / 35 / 2)</v>
      </c>
      <c r="BR5" s="178" t="str">
        <f>CONCATENATE(F22," (",C22," / ",D22," / ",E22,")")</f>
        <v>39 (22 / 15 / 2)</v>
      </c>
      <c r="BS5" s="178"/>
      <c r="BT5" s="178"/>
      <c r="BU5" s="178"/>
      <c r="BV5" s="178"/>
    </row>
    <row r="6" spans="1:74" s="167" customFormat="1" ht="16.2" customHeight="1" x14ac:dyDescent="0.25">
      <c r="A6" s="348"/>
      <c r="B6" s="141" t="s">
        <v>668</v>
      </c>
      <c r="C6" s="134">
        <v>0</v>
      </c>
      <c r="D6" s="103">
        <v>0</v>
      </c>
      <c r="E6" s="106">
        <v>0</v>
      </c>
      <c r="F6" s="105">
        <v>1</v>
      </c>
      <c r="G6" s="103">
        <v>2</v>
      </c>
      <c r="H6" s="106">
        <v>1</v>
      </c>
      <c r="I6" s="105">
        <v>4</v>
      </c>
      <c r="J6" s="103">
        <v>0</v>
      </c>
      <c r="K6" s="106">
        <v>0</v>
      </c>
      <c r="L6" s="105">
        <v>1</v>
      </c>
      <c r="M6" s="103">
        <v>2</v>
      </c>
      <c r="N6" s="106">
        <v>0</v>
      </c>
      <c r="O6" s="105">
        <v>1</v>
      </c>
      <c r="P6" s="103">
        <v>0</v>
      </c>
      <c r="Q6" s="106">
        <v>0</v>
      </c>
      <c r="R6" s="105">
        <v>1</v>
      </c>
      <c r="S6" s="103">
        <v>0</v>
      </c>
      <c r="T6" s="106">
        <v>0</v>
      </c>
      <c r="U6" s="105">
        <v>2</v>
      </c>
      <c r="V6" s="106">
        <v>0</v>
      </c>
      <c r="W6" s="106">
        <v>0</v>
      </c>
      <c r="X6" s="105">
        <v>2</v>
      </c>
      <c r="Y6" s="103">
        <v>2</v>
      </c>
      <c r="Z6" s="106">
        <v>1</v>
      </c>
      <c r="AA6" s="105">
        <v>0</v>
      </c>
      <c r="AB6" s="103">
        <v>0</v>
      </c>
      <c r="AC6" s="106">
        <v>0</v>
      </c>
      <c r="AD6" s="105">
        <v>1</v>
      </c>
      <c r="AE6" s="103">
        <v>1</v>
      </c>
      <c r="AF6" s="106">
        <v>0</v>
      </c>
      <c r="AG6" s="105">
        <v>2</v>
      </c>
      <c r="AH6" s="103">
        <v>3</v>
      </c>
      <c r="AI6" s="106">
        <v>0</v>
      </c>
      <c r="AJ6" s="105">
        <v>1</v>
      </c>
      <c r="AK6" s="103">
        <v>3</v>
      </c>
      <c r="AL6" s="106">
        <v>0</v>
      </c>
      <c r="AM6" s="105">
        <v>3</v>
      </c>
      <c r="AN6" s="103">
        <v>0</v>
      </c>
      <c r="AO6" s="106">
        <v>0</v>
      </c>
      <c r="AP6" s="105">
        <v>1</v>
      </c>
      <c r="AQ6" s="103">
        <v>1</v>
      </c>
      <c r="AR6" s="106">
        <v>0</v>
      </c>
      <c r="AS6" s="105">
        <v>0</v>
      </c>
      <c r="AT6" s="103">
        <v>0</v>
      </c>
      <c r="AU6" s="106">
        <v>0</v>
      </c>
      <c r="AV6" s="105">
        <v>2</v>
      </c>
      <c r="AW6" s="103">
        <v>1</v>
      </c>
      <c r="AX6" s="106">
        <v>0</v>
      </c>
      <c r="AY6" s="105">
        <v>1</v>
      </c>
      <c r="AZ6" s="103">
        <v>1</v>
      </c>
      <c r="BA6" s="106">
        <v>0</v>
      </c>
      <c r="BB6" s="138"/>
      <c r="BO6" s="178"/>
      <c r="BS6" s="178"/>
      <c r="BT6" s="178"/>
      <c r="BU6" s="178"/>
      <c r="BV6" s="178"/>
    </row>
    <row r="7" spans="1:74" s="167" customFormat="1" ht="16.2" customHeight="1" x14ac:dyDescent="0.25">
      <c r="A7" s="349" t="s">
        <v>639</v>
      </c>
      <c r="B7" s="142" t="s">
        <v>638</v>
      </c>
      <c r="C7" s="135">
        <v>3</v>
      </c>
      <c r="D7" s="104">
        <v>0</v>
      </c>
      <c r="E7" s="108">
        <v>0</v>
      </c>
      <c r="F7" s="107">
        <v>5</v>
      </c>
      <c r="G7" s="104">
        <v>0</v>
      </c>
      <c r="H7" s="108">
        <v>0</v>
      </c>
      <c r="I7" s="107">
        <v>5</v>
      </c>
      <c r="J7" s="104">
        <v>1</v>
      </c>
      <c r="K7" s="108">
        <v>0</v>
      </c>
      <c r="L7" s="107">
        <v>6</v>
      </c>
      <c r="M7" s="104">
        <v>1</v>
      </c>
      <c r="N7" s="108">
        <v>0</v>
      </c>
      <c r="O7" s="107">
        <v>8</v>
      </c>
      <c r="P7" s="104">
        <v>0</v>
      </c>
      <c r="Q7" s="108">
        <v>0</v>
      </c>
      <c r="R7" s="107">
        <v>6</v>
      </c>
      <c r="S7" s="104">
        <v>0</v>
      </c>
      <c r="T7" s="108">
        <v>0</v>
      </c>
      <c r="U7" s="107">
        <v>4</v>
      </c>
      <c r="V7" s="108">
        <v>0</v>
      </c>
      <c r="W7" s="108">
        <v>0</v>
      </c>
      <c r="X7" s="107">
        <v>5</v>
      </c>
      <c r="Y7" s="104">
        <v>0</v>
      </c>
      <c r="Z7" s="108">
        <v>0</v>
      </c>
      <c r="AA7" s="107">
        <v>9</v>
      </c>
      <c r="AB7" s="104">
        <v>0</v>
      </c>
      <c r="AC7" s="108">
        <v>0</v>
      </c>
      <c r="AD7" s="107">
        <v>7</v>
      </c>
      <c r="AE7" s="104">
        <v>0</v>
      </c>
      <c r="AF7" s="108">
        <v>0</v>
      </c>
      <c r="AG7" s="107">
        <v>9</v>
      </c>
      <c r="AH7" s="104">
        <v>0</v>
      </c>
      <c r="AI7" s="108">
        <v>0</v>
      </c>
      <c r="AJ7" s="107">
        <v>13</v>
      </c>
      <c r="AK7" s="104">
        <v>0</v>
      </c>
      <c r="AL7" s="108">
        <v>0</v>
      </c>
      <c r="AM7" s="107">
        <v>8</v>
      </c>
      <c r="AN7" s="104">
        <v>0</v>
      </c>
      <c r="AO7" s="108">
        <v>1</v>
      </c>
      <c r="AP7" s="107">
        <v>9</v>
      </c>
      <c r="AQ7" s="104">
        <v>1</v>
      </c>
      <c r="AR7" s="108">
        <v>0</v>
      </c>
      <c r="AS7" s="107">
        <v>5</v>
      </c>
      <c r="AT7" s="104">
        <v>0</v>
      </c>
      <c r="AU7" s="108">
        <v>0</v>
      </c>
      <c r="AV7" s="107">
        <v>10</v>
      </c>
      <c r="AW7" s="104">
        <v>0</v>
      </c>
      <c r="AX7" s="108">
        <v>0</v>
      </c>
      <c r="AY7" s="107">
        <v>2</v>
      </c>
      <c r="AZ7" s="104">
        <v>0</v>
      </c>
      <c r="BA7" s="108">
        <v>0</v>
      </c>
      <c r="BB7" s="138"/>
      <c r="BO7" s="178"/>
      <c r="BP7" s="167">
        <v>2013</v>
      </c>
      <c r="BQ7" s="178" t="str">
        <f>CONCATENATE(F23," (",C23," / ",D23," / ",E23,")")</f>
        <v>116 (112 / 3 / 1)</v>
      </c>
      <c r="BR7" s="178" t="str">
        <f>CONCATENATE(F24," (",C24," / ",D24," / ",E24,")")</f>
        <v>22 (21 / 0 / 1)</v>
      </c>
      <c r="BS7" s="178"/>
      <c r="BT7" s="178"/>
      <c r="BU7" s="178"/>
      <c r="BV7" s="178"/>
    </row>
    <row r="8" spans="1:74" s="167" customFormat="1" ht="16.2" customHeight="1" x14ac:dyDescent="0.25">
      <c r="A8" s="350"/>
      <c r="B8" s="142" t="s">
        <v>668</v>
      </c>
      <c r="C8" s="135">
        <v>0</v>
      </c>
      <c r="D8" s="104">
        <v>0</v>
      </c>
      <c r="E8" s="108">
        <v>0</v>
      </c>
      <c r="F8" s="107">
        <v>1</v>
      </c>
      <c r="G8" s="104">
        <v>0</v>
      </c>
      <c r="H8" s="108">
        <v>0</v>
      </c>
      <c r="I8" s="107">
        <v>2</v>
      </c>
      <c r="J8" s="104">
        <v>0</v>
      </c>
      <c r="K8" s="108">
        <v>0</v>
      </c>
      <c r="L8" s="107">
        <v>2</v>
      </c>
      <c r="M8" s="104">
        <v>0</v>
      </c>
      <c r="N8" s="108">
        <v>0</v>
      </c>
      <c r="O8" s="107">
        <v>1</v>
      </c>
      <c r="P8" s="104">
        <v>0</v>
      </c>
      <c r="Q8" s="108">
        <v>0</v>
      </c>
      <c r="R8" s="107">
        <v>2</v>
      </c>
      <c r="S8" s="104">
        <v>0</v>
      </c>
      <c r="T8" s="108">
        <v>0</v>
      </c>
      <c r="U8" s="107">
        <v>1</v>
      </c>
      <c r="V8" s="108">
        <v>0</v>
      </c>
      <c r="W8" s="108">
        <v>0</v>
      </c>
      <c r="X8" s="107">
        <v>0</v>
      </c>
      <c r="Y8" s="104">
        <v>0</v>
      </c>
      <c r="Z8" s="108">
        <v>0</v>
      </c>
      <c r="AA8" s="107">
        <v>0</v>
      </c>
      <c r="AB8" s="104">
        <v>0</v>
      </c>
      <c r="AC8" s="108">
        <v>0</v>
      </c>
      <c r="AD8" s="107">
        <v>1</v>
      </c>
      <c r="AE8" s="104">
        <v>0</v>
      </c>
      <c r="AF8" s="108">
        <v>0</v>
      </c>
      <c r="AG8" s="107">
        <v>0</v>
      </c>
      <c r="AH8" s="104">
        <v>0</v>
      </c>
      <c r="AI8" s="108">
        <v>1</v>
      </c>
      <c r="AJ8" s="107">
        <v>1</v>
      </c>
      <c r="AK8" s="104">
        <v>0</v>
      </c>
      <c r="AL8" s="108">
        <v>0</v>
      </c>
      <c r="AM8" s="107">
        <v>3</v>
      </c>
      <c r="AN8" s="104">
        <v>0</v>
      </c>
      <c r="AO8" s="108">
        <v>0</v>
      </c>
      <c r="AP8" s="107">
        <v>2</v>
      </c>
      <c r="AQ8" s="104">
        <v>0</v>
      </c>
      <c r="AR8" s="108">
        <v>0</v>
      </c>
      <c r="AS8" s="107">
        <v>4</v>
      </c>
      <c r="AT8" s="104">
        <v>0</v>
      </c>
      <c r="AU8" s="108">
        <v>0</v>
      </c>
      <c r="AV8" s="107">
        <v>1</v>
      </c>
      <c r="AW8" s="104">
        <v>0</v>
      </c>
      <c r="AX8" s="108">
        <v>0</v>
      </c>
      <c r="AY8" s="107">
        <v>0</v>
      </c>
      <c r="AZ8" s="104">
        <v>0</v>
      </c>
      <c r="BA8" s="108">
        <v>0</v>
      </c>
      <c r="BB8" s="138"/>
      <c r="BO8" s="178"/>
      <c r="BS8" s="178"/>
      <c r="BT8" s="178"/>
      <c r="BU8" s="178"/>
      <c r="BV8" s="178"/>
    </row>
    <row r="9" spans="1:74" s="167" customFormat="1" ht="16.2" customHeight="1" x14ac:dyDescent="0.25">
      <c r="A9" s="351" t="s">
        <v>632</v>
      </c>
      <c r="B9" s="141" t="s">
        <v>638</v>
      </c>
      <c r="C9" s="134">
        <v>5</v>
      </c>
      <c r="D9" s="103">
        <v>0</v>
      </c>
      <c r="E9" s="106">
        <v>0</v>
      </c>
      <c r="F9" s="105">
        <v>4</v>
      </c>
      <c r="G9" s="103">
        <v>0</v>
      </c>
      <c r="H9" s="106">
        <v>0</v>
      </c>
      <c r="I9" s="105">
        <v>3</v>
      </c>
      <c r="J9" s="103">
        <v>0</v>
      </c>
      <c r="K9" s="106">
        <v>0</v>
      </c>
      <c r="L9" s="105">
        <v>5</v>
      </c>
      <c r="M9" s="103">
        <v>0</v>
      </c>
      <c r="N9" s="106">
        <v>0</v>
      </c>
      <c r="O9" s="105">
        <v>2</v>
      </c>
      <c r="P9" s="103">
        <v>0</v>
      </c>
      <c r="Q9" s="106">
        <v>0</v>
      </c>
      <c r="R9" s="105">
        <v>4</v>
      </c>
      <c r="S9" s="103">
        <v>0</v>
      </c>
      <c r="T9" s="106">
        <v>0</v>
      </c>
      <c r="U9" s="105">
        <v>5</v>
      </c>
      <c r="V9" s="106">
        <v>0</v>
      </c>
      <c r="W9" s="106">
        <v>0</v>
      </c>
      <c r="X9" s="105">
        <v>2</v>
      </c>
      <c r="Y9" s="103">
        <v>0</v>
      </c>
      <c r="Z9" s="106">
        <v>0</v>
      </c>
      <c r="AA9" s="105">
        <v>3</v>
      </c>
      <c r="AB9" s="103">
        <v>1</v>
      </c>
      <c r="AC9" s="106">
        <v>0</v>
      </c>
      <c r="AD9" s="105">
        <v>6</v>
      </c>
      <c r="AE9" s="103">
        <v>0</v>
      </c>
      <c r="AF9" s="106">
        <v>0</v>
      </c>
      <c r="AG9" s="105">
        <v>5</v>
      </c>
      <c r="AH9" s="103">
        <v>0</v>
      </c>
      <c r="AI9" s="106">
        <v>0</v>
      </c>
      <c r="AJ9" s="105">
        <v>8</v>
      </c>
      <c r="AK9" s="103">
        <v>0</v>
      </c>
      <c r="AL9" s="106">
        <v>0</v>
      </c>
      <c r="AM9" s="105">
        <v>6</v>
      </c>
      <c r="AN9" s="103">
        <v>0</v>
      </c>
      <c r="AO9" s="106">
        <v>0</v>
      </c>
      <c r="AP9" s="105">
        <v>6</v>
      </c>
      <c r="AQ9" s="103">
        <v>0</v>
      </c>
      <c r="AR9" s="106">
        <v>0</v>
      </c>
      <c r="AS9" s="105">
        <v>1</v>
      </c>
      <c r="AT9" s="103">
        <v>0</v>
      </c>
      <c r="AU9" s="106">
        <v>0</v>
      </c>
      <c r="AV9" s="105">
        <v>5</v>
      </c>
      <c r="AW9" s="103">
        <v>0</v>
      </c>
      <c r="AX9" s="106">
        <v>0</v>
      </c>
      <c r="AY9" s="105">
        <v>0</v>
      </c>
      <c r="AZ9" s="103">
        <v>0</v>
      </c>
      <c r="BA9" s="106">
        <v>0</v>
      </c>
      <c r="BB9" s="138"/>
      <c r="BO9" s="178"/>
      <c r="BP9" s="167">
        <v>2014</v>
      </c>
      <c r="BQ9" s="178" t="str">
        <f>CONCATENATE(F25," (",C25," / ",D25," / ",E25,")")</f>
        <v>71 (70 / 1 / 0)</v>
      </c>
      <c r="BR9" s="178" t="str">
        <f>CONCATENATE(F26," (",C26," / ",D26," / ",E26,")")</f>
        <v>26 (26 / 0 / 0)</v>
      </c>
      <c r="BS9" s="178"/>
      <c r="BT9" s="178"/>
      <c r="BU9" s="178"/>
      <c r="BV9" s="178"/>
    </row>
    <row r="10" spans="1:74" s="167" customFormat="1" ht="16.2" customHeight="1" x14ac:dyDescent="0.25">
      <c r="A10" s="348"/>
      <c r="B10" s="141" t="s">
        <v>668</v>
      </c>
      <c r="C10" s="134">
        <v>1</v>
      </c>
      <c r="D10" s="103">
        <v>0</v>
      </c>
      <c r="E10" s="106">
        <v>0</v>
      </c>
      <c r="F10" s="105">
        <v>0</v>
      </c>
      <c r="G10" s="103">
        <v>0</v>
      </c>
      <c r="H10" s="106">
        <v>0</v>
      </c>
      <c r="I10" s="105">
        <v>0</v>
      </c>
      <c r="J10" s="103">
        <v>0</v>
      </c>
      <c r="K10" s="106">
        <v>0</v>
      </c>
      <c r="L10" s="105">
        <v>1</v>
      </c>
      <c r="M10" s="103">
        <v>0</v>
      </c>
      <c r="N10" s="106">
        <v>0</v>
      </c>
      <c r="O10" s="105">
        <v>3</v>
      </c>
      <c r="P10" s="103">
        <v>0</v>
      </c>
      <c r="Q10" s="106">
        <v>0</v>
      </c>
      <c r="R10" s="105">
        <v>2</v>
      </c>
      <c r="S10" s="103">
        <v>0</v>
      </c>
      <c r="T10" s="106">
        <v>0</v>
      </c>
      <c r="U10" s="105">
        <v>3</v>
      </c>
      <c r="V10" s="106">
        <v>0</v>
      </c>
      <c r="W10" s="106">
        <v>0</v>
      </c>
      <c r="X10" s="105">
        <v>6</v>
      </c>
      <c r="Y10" s="103">
        <v>0</v>
      </c>
      <c r="Z10" s="106">
        <v>0</v>
      </c>
      <c r="AA10" s="105">
        <v>0</v>
      </c>
      <c r="AB10" s="103">
        <v>0</v>
      </c>
      <c r="AC10" s="106">
        <v>0</v>
      </c>
      <c r="AD10" s="105">
        <v>0</v>
      </c>
      <c r="AE10" s="103">
        <v>0</v>
      </c>
      <c r="AF10" s="106">
        <v>0</v>
      </c>
      <c r="AG10" s="105">
        <v>1</v>
      </c>
      <c r="AH10" s="103">
        <v>0</v>
      </c>
      <c r="AI10" s="106">
        <v>0</v>
      </c>
      <c r="AJ10" s="105">
        <v>2</v>
      </c>
      <c r="AK10" s="103">
        <v>0</v>
      </c>
      <c r="AL10" s="106">
        <v>0</v>
      </c>
      <c r="AM10" s="105">
        <v>3</v>
      </c>
      <c r="AN10" s="103">
        <v>0</v>
      </c>
      <c r="AO10" s="106">
        <v>0</v>
      </c>
      <c r="AP10" s="105">
        <v>1</v>
      </c>
      <c r="AQ10" s="103">
        <v>0</v>
      </c>
      <c r="AR10" s="106">
        <v>0</v>
      </c>
      <c r="AS10" s="105">
        <v>3</v>
      </c>
      <c r="AT10" s="103">
        <v>0</v>
      </c>
      <c r="AU10" s="106">
        <v>0</v>
      </c>
      <c r="AV10" s="105">
        <v>0</v>
      </c>
      <c r="AW10" s="103">
        <v>0</v>
      </c>
      <c r="AX10" s="106">
        <v>0</v>
      </c>
      <c r="AY10" s="105">
        <v>5</v>
      </c>
      <c r="AZ10" s="103">
        <v>0</v>
      </c>
      <c r="BA10" s="106">
        <v>0</v>
      </c>
      <c r="BB10" s="138"/>
      <c r="BO10" s="178"/>
      <c r="BS10" s="178"/>
      <c r="BT10" s="178"/>
      <c r="BU10" s="178"/>
      <c r="BV10" s="178"/>
    </row>
    <row r="11" spans="1:74" s="167" customFormat="1" ht="16.2" customHeight="1" x14ac:dyDescent="0.25">
      <c r="A11" s="349" t="s">
        <v>633</v>
      </c>
      <c r="B11" s="142" t="s">
        <v>638</v>
      </c>
      <c r="C11" s="135">
        <v>6</v>
      </c>
      <c r="D11" s="104">
        <v>0</v>
      </c>
      <c r="E11" s="108">
        <v>0</v>
      </c>
      <c r="F11" s="107">
        <v>5</v>
      </c>
      <c r="G11" s="104">
        <v>0</v>
      </c>
      <c r="H11" s="108">
        <v>0</v>
      </c>
      <c r="I11" s="107">
        <v>5</v>
      </c>
      <c r="J11" s="104">
        <v>0</v>
      </c>
      <c r="K11" s="108">
        <v>0</v>
      </c>
      <c r="L11" s="107">
        <v>6</v>
      </c>
      <c r="M11" s="104">
        <v>0</v>
      </c>
      <c r="N11" s="108">
        <v>0</v>
      </c>
      <c r="O11" s="107">
        <v>7</v>
      </c>
      <c r="P11" s="104">
        <v>0</v>
      </c>
      <c r="Q11" s="108">
        <v>0</v>
      </c>
      <c r="R11" s="107">
        <v>5</v>
      </c>
      <c r="S11" s="104">
        <v>0</v>
      </c>
      <c r="T11" s="108">
        <v>0</v>
      </c>
      <c r="U11" s="107">
        <v>7</v>
      </c>
      <c r="V11" s="108">
        <v>0</v>
      </c>
      <c r="W11" s="108">
        <v>0</v>
      </c>
      <c r="X11" s="107">
        <v>11</v>
      </c>
      <c r="Y11" s="104">
        <v>0</v>
      </c>
      <c r="Z11" s="108">
        <v>0</v>
      </c>
      <c r="AA11" s="107">
        <v>7</v>
      </c>
      <c r="AB11" s="104">
        <v>0</v>
      </c>
      <c r="AC11" s="108">
        <v>0</v>
      </c>
      <c r="AD11" s="107">
        <v>9</v>
      </c>
      <c r="AE11" s="104">
        <v>0</v>
      </c>
      <c r="AF11" s="108">
        <v>0</v>
      </c>
      <c r="AG11" s="107">
        <v>13</v>
      </c>
      <c r="AH11" s="104">
        <v>0</v>
      </c>
      <c r="AI11" s="108">
        <v>0</v>
      </c>
      <c r="AJ11" s="107">
        <v>10</v>
      </c>
      <c r="AK11" s="104">
        <v>0</v>
      </c>
      <c r="AL11" s="108">
        <v>0</v>
      </c>
      <c r="AM11" s="107">
        <v>9</v>
      </c>
      <c r="AN11" s="104">
        <v>0</v>
      </c>
      <c r="AO11" s="108">
        <v>0</v>
      </c>
      <c r="AP11" s="107">
        <v>9</v>
      </c>
      <c r="AQ11" s="104">
        <v>0</v>
      </c>
      <c r="AR11" s="108">
        <v>0</v>
      </c>
      <c r="AS11" s="107">
        <v>6</v>
      </c>
      <c r="AT11" s="104">
        <v>0</v>
      </c>
      <c r="AU11" s="108">
        <v>0</v>
      </c>
      <c r="AV11" s="107">
        <v>12</v>
      </c>
      <c r="AW11" s="104">
        <v>0</v>
      </c>
      <c r="AX11" s="108">
        <v>0</v>
      </c>
      <c r="AY11" s="107">
        <v>0</v>
      </c>
      <c r="AZ11" s="104">
        <v>0</v>
      </c>
      <c r="BA11" s="108">
        <v>0</v>
      </c>
      <c r="BB11" s="138"/>
      <c r="BO11" s="178"/>
      <c r="BP11" s="167">
        <v>2015</v>
      </c>
      <c r="BQ11" s="178" t="str">
        <f>CONCATENATE(F27," (",C27," / ",D27," / ",E27,")")</f>
        <v>127 (127 / 0 / 0)</v>
      </c>
      <c r="BR11" s="178" t="str">
        <f>CONCATENATE(F28," (",C28," / ",D28," / ",E28,")")</f>
        <v>43 (41 / 1 / 1)</v>
      </c>
      <c r="BS11" s="178"/>
      <c r="BT11" s="178"/>
      <c r="BU11" s="178"/>
      <c r="BV11" s="178"/>
    </row>
    <row r="12" spans="1:74" s="167" customFormat="1" ht="16.2" customHeight="1" thickBot="1" x14ac:dyDescent="0.3">
      <c r="A12" s="350"/>
      <c r="B12" s="142" t="s">
        <v>668</v>
      </c>
      <c r="C12" s="135">
        <v>4</v>
      </c>
      <c r="D12" s="104">
        <v>0</v>
      </c>
      <c r="E12" s="108">
        <v>0</v>
      </c>
      <c r="F12" s="107">
        <v>2</v>
      </c>
      <c r="G12" s="104">
        <v>0</v>
      </c>
      <c r="H12" s="108">
        <v>0</v>
      </c>
      <c r="I12" s="107">
        <v>2</v>
      </c>
      <c r="J12" s="104">
        <v>0</v>
      </c>
      <c r="K12" s="108">
        <v>0</v>
      </c>
      <c r="L12" s="107">
        <v>3</v>
      </c>
      <c r="M12" s="104">
        <v>0</v>
      </c>
      <c r="N12" s="108">
        <v>0</v>
      </c>
      <c r="O12" s="107">
        <v>0</v>
      </c>
      <c r="P12" s="104">
        <v>0</v>
      </c>
      <c r="Q12" s="108">
        <v>1</v>
      </c>
      <c r="R12" s="107">
        <v>3</v>
      </c>
      <c r="S12" s="104">
        <v>0</v>
      </c>
      <c r="T12" s="108">
        <v>0</v>
      </c>
      <c r="U12" s="107">
        <v>1</v>
      </c>
      <c r="V12" s="108">
        <v>0</v>
      </c>
      <c r="W12" s="108">
        <v>0</v>
      </c>
      <c r="X12" s="107">
        <v>2</v>
      </c>
      <c r="Y12" s="104">
        <v>0</v>
      </c>
      <c r="Z12" s="108">
        <v>0</v>
      </c>
      <c r="AA12" s="107">
        <v>4</v>
      </c>
      <c r="AB12" s="104">
        <v>0</v>
      </c>
      <c r="AC12" s="108">
        <v>0</v>
      </c>
      <c r="AD12" s="107">
        <v>2</v>
      </c>
      <c r="AE12" s="104">
        <v>0</v>
      </c>
      <c r="AF12" s="108">
        <v>0</v>
      </c>
      <c r="AG12" s="107">
        <v>1</v>
      </c>
      <c r="AH12" s="104">
        <v>1</v>
      </c>
      <c r="AI12" s="108">
        <v>0</v>
      </c>
      <c r="AJ12" s="107">
        <v>3</v>
      </c>
      <c r="AK12" s="104">
        <v>0</v>
      </c>
      <c r="AL12" s="108">
        <v>0</v>
      </c>
      <c r="AM12" s="107">
        <v>2</v>
      </c>
      <c r="AN12" s="104">
        <v>0</v>
      </c>
      <c r="AO12" s="108">
        <v>0</v>
      </c>
      <c r="AP12" s="107">
        <v>2</v>
      </c>
      <c r="AQ12" s="104">
        <v>0</v>
      </c>
      <c r="AR12" s="108">
        <v>0</v>
      </c>
      <c r="AS12" s="107">
        <v>3</v>
      </c>
      <c r="AT12" s="104">
        <v>0</v>
      </c>
      <c r="AU12" s="108">
        <v>0</v>
      </c>
      <c r="AV12" s="107">
        <v>7</v>
      </c>
      <c r="AW12" s="104">
        <v>0</v>
      </c>
      <c r="AX12" s="108">
        <v>0</v>
      </c>
      <c r="AY12" s="107">
        <v>2</v>
      </c>
      <c r="AZ12" s="104">
        <v>0</v>
      </c>
      <c r="BA12" s="108">
        <v>0</v>
      </c>
      <c r="BB12" s="138"/>
      <c r="BO12" s="178"/>
      <c r="BS12" s="178"/>
      <c r="BT12" s="178"/>
      <c r="BU12" s="178"/>
      <c r="BV12" s="178"/>
    </row>
    <row r="13" spans="1:74" s="167" customFormat="1" ht="16.2" customHeight="1" x14ac:dyDescent="0.25">
      <c r="A13" s="143" t="s">
        <v>614</v>
      </c>
      <c r="B13" s="144" t="s">
        <v>638</v>
      </c>
      <c r="C13" s="136">
        <f t="shared" ref="C13:AZ14" si="0">SUM(C5,C7,C9,C11)</f>
        <v>23</v>
      </c>
      <c r="D13" s="127">
        <f t="shared" si="0"/>
        <v>1</v>
      </c>
      <c r="E13" s="128">
        <f t="shared" si="0"/>
        <v>0</v>
      </c>
      <c r="F13" s="126">
        <f t="shared" si="0"/>
        <v>17</v>
      </c>
      <c r="G13" s="127">
        <f t="shared" si="0"/>
        <v>3</v>
      </c>
      <c r="H13" s="128">
        <f t="shared" si="0"/>
        <v>0</v>
      </c>
      <c r="I13" s="126">
        <f t="shared" si="0"/>
        <v>15</v>
      </c>
      <c r="J13" s="127">
        <f t="shared" si="0"/>
        <v>1</v>
      </c>
      <c r="K13" s="128">
        <f t="shared" si="0"/>
        <v>0</v>
      </c>
      <c r="L13" s="126">
        <f t="shared" si="0"/>
        <v>19</v>
      </c>
      <c r="M13" s="127">
        <f t="shared" si="0"/>
        <v>5</v>
      </c>
      <c r="N13" s="128">
        <f t="shared" si="0"/>
        <v>0</v>
      </c>
      <c r="O13" s="126">
        <f t="shared" si="0"/>
        <v>20</v>
      </c>
      <c r="P13" s="127">
        <f t="shared" si="0"/>
        <v>4</v>
      </c>
      <c r="Q13" s="128">
        <f t="shared" si="0"/>
        <v>0</v>
      </c>
      <c r="R13" s="126">
        <f t="shared" si="0"/>
        <v>18</v>
      </c>
      <c r="S13" s="127">
        <f t="shared" si="0"/>
        <v>1</v>
      </c>
      <c r="T13" s="128">
        <f t="shared" si="0"/>
        <v>0</v>
      </c>
      <c r="U13" s="126">
        <f t="shared" si="0"/>
        <v>18</v>
      </c>
      <c r="V13" s="127">
        <f t="shared" si="0"/>
        <v>0</v>
      </c>
      <c r="W13" s="128">
        <f t="shared" si="0"/>
        <v>0</v>
      </c>
      <c r="X13" s="126">
        <f t="shared" si="0"/>
        <v>22</v>
      </c>
      <c r="Y13" s="127">
        <f t="shared" si="0"/>
        <v>2</v>
      </c>
      <c r="Z13" s="128">
        <f t="shared" si="0"/>
        <v>0</v>
      </c>
      <c r="AA13" s="126">
        <f t="shared" si="0"/>
        <v>20</v>
      </c>
      <c r="AB13" s="127">
        <f t="shared" si="0"/>
        <v>5</v>
      </c>
      <c r="AC13" s="128">
        <f t="shared" si="0"/>
        <v>0</v>
      </c>
      <c r="AD13" s="126">
        <f t="shared" si="0"/>
        <v>29</v>
      </c>
      <c r="AE13" s="127">
        <f t="shared" si="0"/>
        <v>0</v>
      </c>
      <c r="AF13" s="128">
        <f t="shared" si="0"/>
        <v>0</v>
      </c>
      <c r="AG13" s="126">
        <f t="shared" si="0"/>
        <v>33</v>
      </c>
      <c r="AH13" s="127">
        <f t="shared" si="0"/>
        <v>2</v>
      </c>
      <c r="AI13" s="128">
        <f t="shared" si="0"/>
        <v>1</v>
      </c>
      <c r="AJ13" s="126">
        <f t="shared" si="0"/>
        <v>44</v>
      </c>
      <c r="AK13" s="127">
        <f t="shared" si="0"/>
        <v>2</v>
      </c>
      <c r="AL13" s="128">
        <f t="shared" si="0"/>
        <v>0</v>
      </c>
      <c r="AM13" s="126">
        <f t="shared" si="0"/>
        <v>30</v>
      </c>
      <c r="AN13" s="127">
        <f t="shared" si="0"/>
        <v>4</v>
      </c>
      <c r="AO13" s="128">
        <f t="shared" si="0"/>
        <v>1</v>
      </c>
      <c r="AP13" s="126">
        <f t="shared" si="0"/>
        <v>28</v>
      </c>
      <c r="AQ13" s="127">
        <f t="shared" si="0"/>
        <v>1</v>
      </c>
      <c r="AR13" s="128">
        <f t="shared" si="0"/>
        <v>0</v>
      </c>
      <c r="AS13" s="126">
        <f t="shared" si="0"/>
        <v>17</v>
      </c>
      <c r="AT13" s="127">
        <f t="shared" si="0"/>
        <v>8</v>
      </c>
      <c r="AU13" s="128">
        <f t="shared" si="0"/>
        <v>0</v>
      </c>
      <c r="AV13" s="126">
        <f t="shared" si="0"/>
        <v>36</v>
      </c>
      <c r="AW13" s="127">
        <f t="shared" si="0"/>
        <v>0</v>
      </c>
      <c r="AX13" s="128">
        <f t="shared" si="0"/>
        <v>1</v>
      </c>
      <c r="AY13" s="126">
        <f t="shared" si="0"/>
        <v>2</v>
      </c>
      <c r="AZ13" s="127">
        <f t="shared" si="0"/>
        <v>2</v>
      </c>
      <c r="BA13" s="129">
        <f t="shared" ref="BA13:BA14" si="1">SUM(BA5,BA7,BA9,BA11)</f>
        <v>0</v>
      </c>
      <c r="BB13" s="138"/>
      <c r="BO13" s="178"/>
      <c r="BP13" s="167" t="s">
        <v>614</v>
      </c>
      <c r="BQ13" s="178" t="str">
        <f>CONCATENATE(F29," (",C29," / ",D29," / ",E29,")")</f>
        <v>431 (389 / 39 / 3)</v>
      </c>
      <c r="BR13" s="178" t="str">
        <f>CONCATENATE(F30," (",C30," / ",D30," / ",E30,")")</f>
        <v>130 (110 / 16 / 4)</v>
      </c>
      <c r="BS13" s="178"/>
      <c r="BT13" s="178"/>
      <c r="BU13" s="178"/>
      <c r="BV13" s="178"/>
    </row>
    <row r="14" spans="1:74" s="167" customFormat="1" ht="16.2" customHeight="1" thickBot="1" x14ac:dyDescent="0.3">
      <c r="A14" s="145"/>
      <c r="B14" s="146" t="s">
        <v>668</v>
      </c>
      <c r="C14" s="137">
        <f t="shared" si="0"/>
        <v>5</v>
      </c>
      <c r="D14" s="131">
        <f t="shared" si="0"/>
        <v>0</v>
      </c>
      <c r="E14" s="132">
        <f t="shared" si="0"/>
        <v>0</v>
      </c>
      <c r="F14" s="130">
        <f t="shared" si="0"/>
        <v>4</v>
      </c>
      <c r="G14" s="131">
        <f t="shared" si="0"/>
        <v>2</v>
      </c>
      <c r="H14" s="132">
        <f t="shared" si="0"/>
        <v>1</v>
      </c>
      <c r="I14" s="130">
        <f t="shared" si="0"/>
        <v>8</v>
      </c>
      <c r="J14" s="131">
        <f t="shared" si="0"/>
        <v>0</v>
      </c>
      <c r="K14" s="132">
        <f t="shared" si="0"/>
        <v>0</v>
      </c>
      <c r="L14" s="130">
        <f t="shared" si="0"/>
        <v>7</v>
      </c>
      <c r="M14" s="131">
        <f t="shared" si="0"/>
        <v>2</v>
      </c>
      <c r="N14" s="132">
        <f t="shared" si="0"/>
        <v>0</v>
      </c>
      <c r="O14" s="130">
        <f t="shared" si="0"/>
        <v>5</v>
      </c>
      <c r="P14" s="131">
        <f t="shared" si="0"/>
        <v>0</v>
      </c>
      <c r="Q14" s="132">
        <f t="shared" si="0"/>
        <v>1</v>
      </c>
      <c r="R14" s="130">
        <f t="shared" si="0"/>
        <v>8</v>
      </c>
      <c r="S14" s="131">
        <f t="shared" si="0"/>
        <v>0</v>
      </c>
      <c r="T14" s="132">
        <f t="shared" si="0"/>
        <v>0</v>
      </c>
      <c r="U14" s="130">
        <f t="shared" si="0"/>
        <v>7</v>
      </c>
      <c r="V14" s="131">
        <f t="shared" si="0"/>
        <v>0</v>
      </c>
      <c r="W14" s="132">
        <f t="shared" si="0"/>
        <v>0</v>
      </c>
      <c r="X14" s="130">
        <f t="shared" si="0"/>
        <v>10</v>
      </c>
      <c r="Y14" s="131">
        <f t="shared" si="0"/>
        <v>2</v>
      </c>
      <c r="Z14" s="132">
        <f t="shared" si="0"/>
        <v>1</v>
      </c>
      <c r="AA14" s="130">
        <f t="shared" si="0"/>
        <v>4</v>
      </c>
      <c r="AB14" s="131">
        <f t="shared" si="0"/>
        <v>0</v>
      </c>
      <c r="AC14" s="132">
        <f t="shared" si="0"/>
        <v>0</v>
      </c>
      <c r="AD14" s="130">
        <f t="shared" si="0"/>
        <v>4</v>
      </c>
      <c r="AE14" s="131">
        <f t="shared" si="0"/>
        <v>1</v>
      </c>
      <c r="AF14" s="132">
        <f t="shared" si="0"/>
        <v>0</v>
      </c>
      <c r="AG14" s="130">
        <f t="shared" si="0"/>
        <v>4</v>
      </c>
      <c r="AH14" s="131">
        <f t="shared" si="0"/>
        <v>4</v>
      </c>
      <c r="AI14" s="132">
        <f t="shared" si="0"/>
        <v>1</v>
      </c>
      <c r="AJ14" s="130">
        <f t="shared" si="0"/>
        <v>7</v>
      </c>
      <c r="AK14" s="131">
        <f t="shared" si="0"/>
        <v>3</v>
      </c>
      <c r="AL14" s="132">
        <f t="shared" si="0"/>
        <v>0</v>
      </c>
      <c r="AM14" s="130">
        <f t="shared" si="0"/>
        <v>11</v>
      </c>
      <c r="AN14" s="131">
        <f t="shared" si="0"/>
        <v>0</v>
      </c>
      <c r="AO14" s="132">
        <f t="shared" si="0"/>
        <v>0</v>
      </c>
      <c r="AP14" s="130">
        <f t="shared" si="0"/>
        <v>6</v>
      </c>
      <c r="AQ14" s="131">
        <f t="shared" si="0"/>
        <v>1</v>
      </c>
      <c r="AR14" s="132">
        <f t="shared" si="0"/>
        <v>0</v>
      </c>
      <c r="AS14" s="130">
        <f t="shared" si="0"/>
        <v>10</v>
      </c>
      <c r="AT14" s="131">
        <f t="shared" si="0"/>
        <v>0</v>
      </c>
      <c r="AU14" s="132">
        <f t="shared" si="0"/>
        <v>0</v>
      </c>
      <c r="AV14" s="130">
        <f t="shared" si="0"/>
        <v>10</v>
      </c>
      <c r="AW14" s="131">
        <f t="shared" si="0"/>
        <v>1</v>
      </c>
      <c r="AX14" s="132">
        <f t="shared" si="0"/>
        <v>0</v>
      </c>
      <c r="AY14" s="130">
        <f t="shared" si="0"/>
        <v>8</v>
      </c>
      <c r="AZ14" s="131">
        <f t="shared" si="0"/>
        <v>1</v>
      </c>
      <c r="BA14" s="133">
        <f t="shared" si="1"/>
        <v>0</v>
      </c>
      <c r="BB14" s="138"/>
      <c r="BO14" s="178"/>
      <c r="BS14" s="178"/>
      <c r="BT14" s="178"/>
      <c r="BU14" s="178"/>
      <c r="BV14" s="178"/>
    </row>
    <row r="15" spans="1:74" s="167" customFormat="1" ht="16.2" customHeight="1" x14ac:dyDescent="0.25">
      <c r="B15" s="180"/>
    </row>
    <row r="16" spans="1:74" s="167" customFormat="1" ht="16.2" customHeight="1" x14ac:dyDescent="0.25">
      <c r="B16" s="180"/>
      <c r="C16" s="364" t="s">
        <v>676</v>
      </c>
      <c r="D16" s="364"/>
      <c r="E16" s="364"/>
      <c r="F16" s="364"/>
      <c r="G16" s="364"/>
      <c r="H16" s="364"/>
      <c r="I16" s="364"/>
      <c r="J16" s="364"/>
      <c r="K16" s="364"/>
      <c r="L16" s="364"/>
      <c r="M16" s="364"/>
      <c r="N16" s="364"/>
    </row>
    <row r="17" spans="1:53" s="167" customFormat="1" ht="16.2" customHeight="1" thickBot="1" x14ac:dyDescent="0.3">
      <c r="C17" s="339"/>
      <c r="D17" s="339"/>
      <c r="E17" s="339"/>
      <c r="F17" s="339"/>
      <c r="G17" s="339"/>
      <c r="H17" s="339"/>
      <c r="I17" s="339"/>
      <c r="J17" s="339"/>
      <c r="K17" s="339"/>
      <c r="L17" s="339"/>
      <c r="M17" s="339"/>
      <c r="N17" s="339"/>
    </row>
    <row r="18" spans="1:53" s="167" customFormat="1" ht="16.2" customHeight="1" thickBot="1" x14ac:dyDescent="0.3"/>
    <row r="19" spans="1:53" ht="16.2" customHeight="1" thickBot="1" x14ac:dyDescent="0.3">
      <c r="A19" s="168"/>
      <c r="B19" s="168"/>
      <c r="C19" s="365" t="s">
        <v>634</v>
      </c>
      <c r="D19" s="366"/>
      <c r="E19" s="366"/>
      <c r="F19" s="367"/>
      <c r="G19" s="368" t="s">
        <v>674</v>
      </c>
      <c r="H19" s="366"/>
      <c r="I19" s="366"/>
      <c r="J19" s="367"/>
      <c r="K19" s="368" t="s">
        <v>675</v>
      </c>
      <c r="L19" s="366"/>
      <c r="M19" s="366"/>
      <c r="N19" s="369"/>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row>
    <row r="20" spans="1:53" ht="16.2" customHeight="1" thickBot="1" x14ac:dyDescent="0.3">
      <c r="A20" s="139" t="s">
        <v>18</v>
      </c>
      <c r="B20" s="140" t="s">
        <v>629</v>
      </c>
      <c r="C20" s="157" t="s">
        <v>61</v>
      </c>
      <c r="D20" s="158" t="s">
        <v>30</v>
      </c>
      <c r="E20" s="158" t="s">
        <v>36</v>
      </c>
      <c r="F20" s="159" t="s">
        <v>614</v>
      </c>
      <c r="G20" s="158" t="s">
        <v>61</v>
      </c>
      <c r="H20" s="158" t="s">
        <v>30</v>
      </c>
      <c r="I20" s="158" t="s">
        <v>36</v>
      </c>
      <c r="J20" s="159" t="s">
        <v>614</v>
      </c>
      <c r="K20" s="160" t="s">
        <v>61</v>
      </c>
      <c r="L20" s="158" t="s">
        <v>30</v>
      </c>
      <c r="M20" s="158" t="s">
        <v>36</v>
      </c>
      <c r="N20" s="161" t="s">
        <v>614</v>
      </c>
    </row>
    <row r="21" spans="1:53" ht="16.2" customHeight="1" x14ac:dyDescent="0.25">
      <c r="A21" s="347" t="s">
        <v>640</v>
      </c>
      <c r="B21" s="175" t="s">
        <v>638</v>
      </c>
      <c r="C21" s="169">
        <f t="shared" ref="C21:C30" si="2">SUM(C5,F5,I5,L5,O5,R5,U5,X5,AA5,AD5,AG5,AJ5,AM5,AP5,AS5,AV5)</f>
        <v>80</v>
      </c>
      <c r="D21" s="110">
        <f t="shared" ref="D21:D30" si="3">SUM(D5,G5,J5,M5,P5,S5,V5,Y5,AB5,AE5,AH5,AK5,AN5,AQ5,AT5,AW5)</f>
        <v>35</v>
      </c>
      <c r="E21" s="110">
        <f t="shared" ref="E21:E30" si="4">SUM(E5,H5,K5,N5,Q5,T5,W5,Z5,AC5,AF5,AI5,AL5,AO5,AR5,AU5,AX5)</f>
        <v>2</v>
      </c>
      <c r="F21" s="111">
        <f>SUM(C21:E21)</f>
        <v>117</v>
      </c>
      <c r="G21" s="110">
        <f t="shared" ref="G21:G30" si="5">AY5</f>
        <v>0</v>
      </c>
      <c r="H21" s="110">
        <f t="shared" ref="H21:H30" si="6">AZ5</f>
        <v>2</v>
      </c>
      <c r="I21" s="110">
        <f t="shared" ref="I21:I30" si="7">BA5</f>
        <v>0</v>
      </c>
      <c r="J21" s="111">
        <f>SUM(G21:I21)</f>
        <v>2</v>
      </c>
      <c r="K21" s="109">
        <f>SUM(C21,G21)</f>
        <v>80</v>
      </c>
      <c r="L21" s="110">
        <f>SUM(D21,H21)</f>
        <v>37</v>
      </c>
      <c r="M21" s="110">
        <f>SUM(E21,I21)</f>
        <v>2</v>
      </c>
      <c r="N21" s="170">
        <f>SUM(F21,J21)</f>
        <v>119</v>
      </c>
    </row>
    <row r="22" spans="1:53" ht="16.2" customHeight="1" x14ac:dyDescent="0.25">
      <c r="A22" s="348"/>
      <c r="B22" s="141" t="s">
        <v>668</v>
      </c>
      <c r="C22" s="169">
        <f t="shared" si="2"/>
        <v>22</v>
      </c>
      <c r="D22" s="110">
        <f t="shared" si="3"/>
        <v>15</v>
      </c>
      <c r="E22" s="110">
        <f t="shared" si="4"/>
        <v>2</v>
      </c>
      <c r="F22" s="111">
        <f t="shared" ref="F22:F30" si="8">SUM(C22:E22)</f>
        <v>39</v>
      </c>
      <c r="G22" s="110">
        <f t="shared" si="5"/>
        <v>1</v>
      </c>
      <c r="H22" s="110">
        <f t="shared" si="6"/>
        <v>1</v>
      </c>
      <c r="I22" s="110">
        <f t="shared" si="7"/>
        <v>0</v>
      </c>
      <c r="J22" s="111">
        <f t="shared" ref="J22:J30" si="9">SUM(G22:I22)</f>
        <v>2</v>
      </c>
      <c r="K22" s="109">
        <f t="shared" ref="K22:N30" si="10">SUM(C22,G22)</f>
        <v>23</v>
      </c>
      <c r="L22" s="110">
        <f t="shared" si="10"/>
        <v>16</v>
      </c>
      <c r="M22" s="110">
        <f t="shared" si="10"/>
        <v>2</v>
      </c>
      <c r="N22" s="170">
        <f t="shared" si="10"/>
        <v>41</v>
      </c>
    </row>
    <row r="23" spans="1:53" ht="16.2" customHeight="1" x14ac:dyDescent="0.25">
      <c r="A23" s="349" t="s">
        <v>639</v>
      </c>
      <c r="B23" s="142" t="s">
        <v>638</v>
      </c>
      <c r="C23" s="171">
        <f t="shared" si="2"/>
        <v>112</v>
      </c>
      <c r="D23" s="113">
        <f t="shared" si="3"/>
        <v>3</v>
      </c>
      <c r="E23" s="113">
        <f t="shared" si="4"/>
        <v>1</v>
      </c>
      <c r="F23" s="114">
        <f t="shared" si="8"/>
        <v>116</v>
      </c>
      <c r="G23" s="113">
        <f t="shared" si="5"/>
        <v>2</v>
      </c>
      <c r="H23" s="113">
        <f t="shared" si="6"/>
        <v>0</v>
      </c>
      <c r="I23" s="113">
        <f t="shared" si="7"/>
        <v>0</v>
      </c>
      <c r="J23" s="114">
        <f t="shared" si="9"/>
        <v>2</v>
      </c>
      <c r="K23" s="112">
        <f t="shared" si="10"/>
        <v>114</v>
      </c>
      <c r="L23" s="113">
        <f t="shared" si="10"/>
        <v>3</v>
      </c>
      <c r="M23" s="113">
        <f t="shared" si="10"/>
        <v>1</v>
      </c>
      <c r="N23" s="172">
        <f t="shared" si="10"/>
        <v>118</v>
      </c>
    </row>
    <row r="24" spans="1:53" ht="16.2" customHeight="1" x14ac:dyDescent="0.25">
      <c r="A24" s="350"/>
      <c r="B24" s="142" t="s">
        <v>668</v>
      </c>
      <c r="C24" s="171">
        <f t="shared" si="2"/>
        <v>21</v>
      </c>
      <c r="D24" s="113">
        <f t="shared" si="3"/>
        <v>0</v>
      </c>
      <c r="E24" s="113">
        <f t="shared" si="4"/>
        <v>1</v>
      </c>
      <c r="F24" s="114">
        <f t="shared" si="8"/>
        <v>22</v>
      </c>
      <c r="G24" s="113">
        <f t="shared" si="5"/>
        <v>0</v>
      </c>
      <c r="H24" s="113">
        <f t="shared" si="6"/>
        <v>0</v>
      </c>
      <c r="I24" s="113">
        <f t="shared" si="7"/>
        <v>0</v>
      </c>
      <c r="J24" s="114">
        <f t="shared" si="9"/>
        <v>0</v>
      </c>
      <c r="K24" s="112">
        <f t="shared" si="10"/>
        <v>21</v>
      </c>
      <c r="L24" s="113">
        <f t="shared" si="10"/>
        <v>0</v>
      </c>
      <c r="M24" s="113">
        <f t="shared" si="10"/>
        <v>1</v>
      </c>
      <c r="N24" s="172">
        <f t="shared" si="10"/>
        <v>22</v>
      </c>
    </row>
    <row r="25" spans="1:53" ht="16.2" customHeight="1" x14ac:dyDescent="0.25">
      <c r="A25" s="351" t="s">
        <v>632</v>
      </c>
      <c r="B25" s="141" t="s">
        <v>638</v>
      </c>
      <c r="C25" s="169">
        <f t="shared" si="2"/>
        <v>70</v>
      </c>
      <c r="D25" s="110">
        <f t="shared" si="3"/>
        <v>1</v>
      </c>
      <c r="E25" s="110">
        <f t="shared" si="4"/>
        <v>0</v>
      </c>
      <c r="F25" s="111">
        <f t="shared" si="8"/>
        <v>71</v>
      </c>
      <c r="G25" s="110">
        <f t="shared" si="5"/>
        <v>0</v>
      </c>
      <c r="H25" s="110">
        <f t="shared" si="6"/>
        <v>0</v>
      </c>
      <c r="I25" s="110">
        <f t="shared" si="7"/>
        <v>0</v>
      </c>
      <c r="J25" s="111">
        <f t="shared" si="9"/>
        <v>0</v>
      </c>
      <c r="K25" s="109">
        <f t="shared" si="10"/>
        <v>70</v>
      </c>
      <c r="L25" s="110">
        <f t="shared" si="10"/>
        <v>1</v>
      </c>
      <c r="M25" s="110">
        <f t="shared" si="10"/>
        <v>0</v>
      </c>
      <c r="N25" s="170">
        <f t="shared" si="10"/>
        <v>71</v>
      </c>
    </row>
    <row r="26" spans="1:53" ht="16.2" customHeight="1" x14ac:dyDescent="0.25">
      <c r="A26" s="348"/>
      <c r="B26" s="141" t="s">
        <v>668</v>
      </c>
      <c r="C26" s="169">
        <f t="shared" si="2"/>
        <v>26</v>
      </c>
      <c r="D26" s="110">
        <f t="shared" si="3"/>
        <v>0</v>
      </c>
      <c r="E26" s="110">
        <f t="shared" si="4"/>
        <v>0</v>
      </c>
      <c r="F26" s="111">
        <f t="shared" si="8"/>
        <v>26</v>
      </c>
      <c r="G26" s="110">
        <f t="shared" si="5"/>
        <v>5</v>
      </c>
      <c r="H26" s="110">
        <f t="shared" si="6"/>
        <v>0</v>
      </c>
      <c r="I26" s="110">
        <f t="shared" si="7"/>
        <v>0</v>
      </c>
      <c r="J26" s="111">
        <f t="shared" si="9"/>
        <v>5</v>
      </c>
      <c r="K26" s="109">
        <f t="shared" si="10"/>
        <v>31</v>
      </c>
      <c r="L26" s="110">
        <f t="shared" si="10"/>
        <v>0</v>
      </c>
      <c r="M26" s="110">
        <f t="shared" si="10"/>
        <v>0</v>
      </c>
      <c r="N26" s="170">
        <f t="shared" si="10"/>
        <v>31</v>
      </c>
    </row>
    <row r="27" spans="1:53" ht="16.2" customHeight="1" x14ac:dyDescent="0.25">
      <c r="A27" s="349" t="s">
        <v>633</v>
      </c>
      <c r="B27" s="142" t="s">
        <v>638</v>
      </c>
      <c r="C27" s="171">
        <f t="shared" si="2"/>
        <v>127</v>
      </c>
      <c r="D27" s="113">
        <f t="shared" si="3"/>
        <v>0</v>
      </c>
      <c r="E27" s="113">
        <f t="shared" si="4"/>
        <v>0</v>
      </c>
      <c r="F27" s="114">
        <f t="shared" si="8"/>
        <v>127</v>
      </c>
      <c r="G27" s="113">
        <f t="shared" si="5"/>
        <v>0</v>
      </c>
      <c r="H27" s="113">
        <f t="shared" si="6"/>
        <v>0</v>
      </c>
      <c r="I27" s="113">
        <f t="shared" si="7"/>
        <v>0</v>
      </c>
      <c r="J27" s="114">
        <f t="shared" si="9"/>
        <v>0</v>
      </c>
      <c r="K27" s="112">
        <f t="shared" si="10"/>
        <v>127</v>
      </c>
      <c r="L27" s="113">
        <f t="shared" si="10"/>
        <v>0</v>
      </c>
      <c r="M27" s="113">
        <f t="shared" si="10"/>
        <v>0</v>
      </c>
      <c r="N27" s="172">
        <f t="shared" si="10"/>
        <v>127</v>
      </c>
    </row>
    <row r="28" spans="1:53" ht="16.2" customHeight="1" thickBot="1" x14ac:dyDescent="0.3">
      <c r="A28" s="350"/>
      <c r="B28" s="142" t="s">
        <v>668</v>
      </c>
      <c r="C28" s="171">
        <f t="shared" si="2"/>
        <v>41</v>
      </c>
      <c r="D28" s="113">
        <f t="shared" si="3"/>
        <v>1</v>
      </c>
      <c r="E28" s="113">
        <f t="shared" si="4"/>
        <v>1</v>
      </c>
      <c r="F28" s="114">
        <f t="shared" si="8"/>
        <v>43</v>
      </c>
      <c r="G28" s="113">
        <f t="shared" si="5"/>
        <v>2</v>
      </c>
      <c r="H28" s="113">
        <f t="shared" si="6"/>
        <v>0</v>
      </c>
      <c r="I28" s="113">
        <f t="shared" si="7"/>
        <v>0</v>
      </c>
      <c r="J28" s="114">
        <f t="shared" si="9"/>
        <v>2</v>
      </c>
      <c r="K28" s="112">
        <f t="shared" si="10"/>
        <v>43</v>
      </c>
      <c r="L28" s="113">
        <f t="shared" si="10"/>
        <v>1</v>
      </c>
      <c r="M28" s="113">
        <f t="shared" si="10"/>
        <v>1</v>
      </c>
      <c r="N28" s="172">
        <f t="shared" si="10"/>
        <v>45</v>
      </c>
    </row>
    <row r="29" spans="1:53" ht="16.2" customHeight="1" x14ac:dyDescent="0.25">
      <c r="A29" s="143" t="s">
        <v>614</v>
      </c>
      <c r="B29" s="144" t="s">
        <v>638</v>
      </c>
      <c r="C29" s="116">
        <f t="shared" si="2"/>
        <v>389</v>
      </c>
      <c r="D29" s="117">
        <f t="shared" si="3"/>
        <v>39</v>
      </c>
      <c r="E29" s="117">
        <f t="shared" si="4"/>
        <v>3</v>
      </c>
      <c r="F29" s="118">
        <f t="shared" si="8"/>
        <v>431</v>
      </c>
      <c r="G29" s="117">
        <f t="shared" si="5"/>
        <v>2</v>
      </c>
      <c r="H29" s="117">
        <f t="shared" si="6"/>
        <v>2</v>
      </c>
      <c r="I29" s="117">
        <f t="shared" si="7"/>
        <v>0</v>
      </c>
      <c r="J29" s="118">
        <f t="shared" si="9"/>
        <v>4</v>
      </c>
      <c r="K29" s="119">
        <f t="shared" si="10"/>
        <v>391</v>
      </c>
      <c r="L29" s="117">
        <f t="shared" si="10"/>
        <v>41</v>
      </c>
      <c r="M29" s="117">
        <f t="shared" si="10"/>
        <v>3</v>
      </c>
      <c r="N29" s="120">
        <f t="shared" si="10"/>
        <v>435</v>
      </c>
    </row>
    <row r="30" spans="1:53" ht="16.2" customHeight="1" thickBot="1" x14ac:dyDescent="0.3">
      <c r="A30" s="145"/>
      <c r="B30" s="146" t="s">
        <v>668</v>
      </c>
      <c r="C30" s="121">
        <f t="shared" si="2"/>
        <v>110</v>
      </c>
      <c r="D30" s="122">
        <f t="shared" si="3"/>
        <v>16</v>
      </c>
      <c r="E30" s="122">
        <f t="shared" si="4"/>
        <v>4</v>
      </c>
      <c r="F30" s="123">
        <f t="shared" si="8"/>
        <v>130</v>
      </c>
      <c r="G30" s="122">
        <f t="shared" si="5"/>
        <v>8</v>
      </c>
      <c r="H30" s="122">
        <f t="shared" si="6"/>
        <v>1</v>
      </c>
      <c r="I30" s="122">
        <f t="shared" si="7"/>
        <v>0</v>
      </c>
      <c r="J30" s="123">
        <f t="shared" si="9"/>
        <v>9</v>
      </c>
      <c r="K30" s="124">
        <f t="shared" si="10"/>
        <v>118</v>
      </c>
      <c r="L30" s="122">
        <f t="shared" si="10"/>
        <v>17</v>
      </c>
      <c r="M30" s="122">
        <f t="shared" si="10"/>
        <v>4</v>
      </c>
      <c r="N30" s="125">
        <f t="shared" si="10"/>
        <v>139</v>
      </c>
    </row>
  </sheetData>
  <mergeCells count="46">
    <mergeCell ref="A23:A24"/>
    <mergeCell ref="A25:A26"/>
    <mergeCell ref="A27:A28"/>
    <mergeCell ref="C16:N17"/>
    <mergeCell ref="AD2:AF2"/>
    <mergeCell ref="C19:F19"/>
    <mergeCell ref="G19:J19"/>
    <mergeCell ref="K19:N19"/>
    <mergeCell ref="A21:A22"/>
    <mergeCell ref="F2:H2"/>
    <mergeCell ref="C2:E2"/>
    <mergeCell ref="A5:A6"/>
    <mergeCell ref="A7:A8"/>
    <mergeCell ref="A9:A10"/>
    <mergeCell ref="A11:A12"/>
    <mergeCell ref="R1:T1"/>
    <mergeCell ref="AA1:AC1"/>
    <mergeCell ref="AD1:AF1"/>
    <mergeCell ref="L2:N2"/>
    <mergeCell ref="I2:K2"/>
    <mergeCell ref="O2:Q2"/>
    <mergeCell ref="U2:W2"/>
    <mergeCell ref="X2:Z2"/>
    <mergeCell ref="R2:T2"/>
    <mergeCell ref="AA2:AC2"/>
    <mergeCell ref="U1:W1"/>
    <mergeCell ref="AY2:BA2"/>
    <mergeCell ref="AG2:AI2"/>
    <mergeCell ref="AJ2:AL2"/>
    <mergeCell ref="AM2:AO2"/>
    <mergeCell ref="AP2:AR2"/>
    <mergeCell ref="AS2:AU2"/>
    <mergeCell ref="AV2:AX2"/>
    <mergeCell ref="AP1:AR1"/>
    <mergeCell ref="AS1:AU1"/>
    <mergeCell ref="AV1:AX1"/>
    <mergeCell ref="AY1:BA1"/>
    <mergeCell ref="X1:Z1"/>
    <mergeCell ref="AG1:AI1"/>
    <mergeCell ref="AJ1:AL1"/>
    <mergeCell ref="AM1:AO1"/>
    <mergeCell ref="C1:E1"/>
    <mergeCell ref="F1:H1"/>
    <mergeCell ref="I1:K1"/>
    <mergeCell ref="L1:N1"/>
    <mergeCell ref="O1:Q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150"/>
  <sheetViews>
    <sheetView zoomScale="55" zoomScaleNormal="55" workbookViewId="0">
      <pane xSplit="3" ySplit="1" topLeftCell="D22" activePane="bottomRight" state="frozen"/>
      <selection activeCell="I59" sqref="I59:K59"/>
      <selection pane="topRight" activeCell="I59" sqref="I59:K59"/>
      <selection pane="bottomLeft" activeCell="I59" sqref="I59:K59"/>
      <selection pane="bottomRight" activeCell="L59" sqref="L59"/>
    </sheetView>
  </sheetViews>
  <sheetFormatPr defaultRowHeight="14.4" x14ac:dyDescent="0.3"/>
  <cols>
    <col min="1" max="1" width="31.109375" style="8" customWidth="1"/>
    <col min="2" max="2" width="18.109375" style="8" customWidth="1"/>
    <col min="3" max="3" width="23.33203125" style="8" customWidth="1"/>
    <col min="4" max="4" width="28.88671875" style="8" customWidth="1"/>
    <col min="5" max="5" width="28.88671875" style="10" customWidth="1"/>
    <col min="6" max="6" width="28.88671875" style="8" customWidth="1"/>
    <col min="7" max="7" width="19.77734375" style="288" customWidth="1"/>
    <col min="8" max="8" width="19.77734375" style="47" customWidth="1"/>
    <col min="9" max="9" width="29.6640625" style="47" customWidth="1"/>
    <col min="10" max="14" width="20.21875" style="47" customWidth="1"/>
    <col min="15" max="15" width="27.21875" style="8" customWidth="1"/>
    <col min="16" max="16" width="8.88671875" style="266"/>
    <col min="17" max="21" width="8.88671875" style="267"/>
    <col min="22" max="22" width="23.33203125" style="267" customWidth="1"/>
    <col min="23" max="25" width="28.88671875" style="267" customWidth="1"/>
    <col min="26" max="27" width="19.77734375" style="267" customWidth="1"/>
    <col min="28" max="33" width="20.21875" style="267" customWidth="1"/>
    <col min="34" max="34" width="22.44140625" style="267" customWidth="1"/>
    <col min="35" max="35" width="24.44140625" style="267" customWidth="1"/>
    <col min="36" max="16384" width="8.88671875" style="267"/>
  </cols>
  <sheetData>
    <row r="1" spans="1:16" s="15" customFormat="1" ht="15" thickBot="1" x14ac:dyDescent="0.35">
      <c r="A1" s="52" t="s">
        <v>649</v>
      </c>
      <c r="B1" s="52" t="s">
        <v>652</v>
      </c>
      <c r="C1" s="52" t="s">
        <v>629</v>
      </c>
      <c r="D1" s="52" t="s">
        <v>655</v>
      </c>
      <c r="E1" s="53" t="s">
        <v>656</v>
      </c>
      <c r="F1" s="52" t="s">
        <v>648</v>
      </c>
      <c r="G1" s="276" t="s">
        <v>650</v>
      </c>
      <c r="H1" s="54" t="s">
        <v>651</v>
      </c>
      <c r="I1" s="241" t="s">
        <v>682</v>
      </c>
      <c r="J1" s="85" t="s">
        <v>657</v>
      </c>
      <c r="K1" s="244" t="s">
        <v>658</v>
      </c>
      <c r="L1" s="241" t="s">
        <v>630</v>
      </c>
      <c r="M1" s="85" t="s">
        <v>659</v>
      </c>
      <c r="N1" s="244" t="s">
        <v>660</v>
      </c>
      <c r="O1" s="250" t="s">
        <v>653</v>
      </c>
      <c r="P1" s="256" t="s">
        <v>654</v>
      </c>
    </row>
    <row r="2" spans="1:16" x14ac:dyDescent="0.3">
      <c r="A2" s="4" t="s">
        <v>640</v>
      </c>
      <c r="B2" s="4" t="s">
        <v>34</v>
      </c>
      <c r="C2" s="225" t="s">
        <v>668</v>
      </c>
      <c r="D2" s="77">
        <f>F2-E2</f>
        <v>3532</v>
      </c>
      <c r="E2" s="78">
        <f>'Injuries Summarized by Year'!C6</f>
        <v>10</v>
      </c>
      <c r="F2" s="79">
        <f>'Team-Game Exps. Summarized Yr'!C23</f>
        <v>3542</v>
      </c>
      <c r="G2" s="277">
        <f>E2/F2</f>
        <v>2.82326369282891E-3</v>
      </c>
      <c r="H2" s="71">
        <f>E2/D2</f>
        <v>2.8312570781426952E-3</v>
      </c>
      <c r="I2" s="227">
        <f>G2/G3</f>
        <v>0.83568605307735733</v>
      </c>
      <c r="J2" s="228">
        <f>EXP(LN(I2)-1.96*SQRT((D2/(E2*F2))+(D3/(E3*F3))))</f>
        <v>0.39819635105115153</v>
      </c>
      <c r="K2" s="245">
        <f>EXP(LN(I2)+1.96*SQRT((D2/(E2*F2))+(D3/(E3*F3))))</f>
        <v>1.7538362103632144</v>
      </c>
      <c r="L2" s="227">
        <f>H2/H3</f>
        <v>0.83522083805209513</v>
      </c>
      <c r="M2" s="228">
        <f>EXP(LN(L2)-(1.96*SQRT((1/D2)+(1/E2)+(1/D3)+(1/E3))))</f>
        <v>0.39709045490419281</v>
      </c>
      <c r="N2" s="245">
        <f>EXP(LN(L2)+(1.96*SQRT((1/D2)+(1/E2)+(1/D3)+(1/E3))))</f>
        <v>1.7567630742591249</v>
      </c>
      <c r="O2" s="251">
        <f>G3-G2</f>
        <v>5.5511468554946854E-4</v>
      </c>
      <c r="P2" s="257">
        <f>1/O2</f>
        <v>1801.4295532646036</v>
      </c>
    </row>
    <row r="3" spans="1:16" x14ac:dyDescent="0.3">
      <c r="A3" s="4"/>
      <c r="B3" s="4"/>
      <c r="C3" s="69" t="s">
        <v>638</v>
      </c>
      <c r="D3" s="59">
        <f>F3-E3</f>
        <v>6785</v>
      </c>
      <c r="E3" s="60">
        <f>'Injuries Summarized by Year'!C5</f>
        <v>23</v>
      </c>
      <c r="F3" s="65">
        <f>'Team-Game Exps. Summarized Yr'!D23</f>
        <v>6808</v>
      </c>
      <c r="G3" s="278">
        <f>E3/F3</f>
        <v>3.3783783783783786E-3</v>
      </c>
      <c r="H3" s="72">
        <f>E3/D3</f>
        <v>3.3898305084745762E-3</v>
      </c>
      <c r="I3" s="262"/>
      <c r="J3" s="263"/>
      <c r="K3" s="263"/>
      <c r="L3" s="269"/>
      <c r="M3" s="263"/>
      <c r="N3" s="269"/>
      <c r="O3" s="269"/>
      <c r="P3" s="269"/>
    </row>
    <row r="4" spans="1:16" x14ac:dyDescent="0.3">
      <c r="A4" s="4"/>
      <c r="B4" s="4"/>
      <c r="C4" s="11" t="s">
        <v>648</v>
      </c>
      <c r="D4" s="75">
        <f>SUM(D2:D3)</f>
        <v>10317</v>
      </c>
      <c r="E4" s="76">
        <f>SUM(E2:E3)</f>
        <v>33</v>
      </c>
      <c r="F4" s="66">
        <f>SUM(F2:F3)</f>
        <v>10350</v>
      </c>
      <c r="G4" s="279"/>
      <c r="H4" s="269"/>
      <c r="I4" s="270"/>
      <c r="J4" s="263"/>
      <c r="K4" s="263"/>
      <c r="L4" s="270"/>
      <c r="M4" s="263"/>
      <c r="N4" s="270"/>
      <c r="O4" s="270"/>
      <c r="P4" s="270"/>
    </row>
    <row r="5" spans="1:16" x14ac:dyDescent="0.3">
      <c r="A5" s="51"/>
      <c r="B5" s="51" t="s">
        <v>626</v>
      </c>
      <c r="C5" s="226" t="s">
        <v>668</v>
      </c>
      <c r="D5" s="61">
        <f>F5-E5</f>
        <v>2518</v>
      </c>
      <c r="E5" s="62">
        <f>'Injuries Summarized by Year'!C8</f>
        <v>12</v>
      </c>
      <c r="F5" s="67">
        <f>'Team-Game Exps. Summarized Yr'!C24</f>
        <v>2530</v>
      </c>
      <c r="G5" s="280">
        <f>E5/F5</f>
        <v>4.7430830039525695E-3</v>
      </c>
      <c r="H5" s="73">
        <f>E5/D5</f>
        <v>4.7656870532168391E-3</v>
      </c>
      <c r="I5" s="229">
        <f>G5/G6</f>
        <v>0.76555023923444987</v>
      </c>
      <c r="J5" s="230">
        <f>EXP(LN(I5)-1.96*SQRT((D5/(E5*F5))+(D6/(E6*F6))))</f>
        <v>0.41142749762305425</v>
      </c>
      <c r="K5" s="246">
        <f>EXP(LN(I5)+1.96*SQRT((D5/(E5*F5))+(D6/(E6*F6))))</f>
        <v>1.4244725308294106</v>
      </c>
      <c r="L5" s="229">
        <f>H5/H6</f>
        <v>0.76443292504493965</v>
      </c>
      <c r="M5" s="230">
        <f>EXP(LN(L5)-(1.96*SQRT((1/D5)+(1/E5)+(1/D6)+(1/E6))))</f>
        <v>0.40954813543170276</v>
      </c>
      <c r="N5" s="246">
        <f>EXP(LN(L5)+(1.96*SQRT((1/D5)+(1/E5)+(1/D6)+(1/E6))))</f>
        <v>1.426835202843235</v>
      </c>
      <c r="O5" s="252">
        <f>G6-G5</f>
        <v>1.4525691699604736E-3</v>
      </c>
      <c r="P5" s="258">
        <f>1/O5</f>
        <v>688.43537414966022</v>
      </c>
    </row>
    <row r="6" spans="1:16" x14ac:dyDescent="0.3">
      <c r="A6" s="51"/>
      <c r="B6" s="51"/>
      <c r="C6" s="70" t="s">
        <v>638</v>
      </c>
      <c r="D6" s="63">
        <f>F6-E6</f>
        <v>9143</v>
      </c>
      <c r="E6" s="64">
        <f>'Injuries Summarized by Year'!C7</f>
        <v>57</v>
      </c>
      <c r="F6" s="68">
        <f>'Team-Game Exps. Summarized Yr'!D24</f>
        <v>9200</v>
      </c>
      <c r="G6" s="281">
        <f>E6/F6</f>
        <v>6.1956521739130431E-3</v>
      </c>
      <c r="H6" s="74">
        <f>E6/D6</f>
        <v>6.2342775894126653E-3</v>
      </c>
      <c r="I6" s="262"/>
      <c r="J6" s="263"/>
      <c r="K6" s="263"/>
      <c r="L6" s="269"/>
      <c r="M6" s="263"/>
      <c r="N6" s="269"/>
      <c r="O6" s="269"/>
      <c r="P6" s="269"/>
    </row>
    <row r="7" spans="1:16" ht="15" thickBot="1" x14ac:dyDescent="0.35">
      <c r="A7" s="51"/>
      <c r="B7" s="51"/>
      <c r="C7" s="58" t="s">
        <v>648</v>
      </c>
      <c r="D7" s="80">
        <f>SUM(D5:D6)</f>
        <v>11661</v>
      </c>
      <c r="E7" s="81">
        <f>SUM(E5:E6)</f>
        <v>69</v>
      </c>
      <c r="F7" s="82">
        <f>SUM(F5:F6)</f>
        <v>11730</v>
      </c>
      <c r="G7" s="279"/>
      <c r="H7" s="263"/>
      <c r="I7" s="263"/>
      <c r="J7" s="263"/>
      <c r="K7" s="263"/>
      <c r="L7" s="270"/>
      <c r="M7" s="263"/>
      <c r="N7" s="270"/>
      <c r="O7" s="270"/>
      <c r="P7" s="270"/>
    </row>
    <row r="8" spans="1:16" x14ac:dyDescent="0.3">
      <c r="A8" s="2"/>
      <c r="B8" s="2" t="s">
        <v>631</v>
      </c>
      <c r="C8" s="231" t="s">
        <v>668</v>
      </c>
      <c r="D8" s="272">
        <f>F8-E8</f>
        <v>6050</v>
      </c>
      <c r="E8" s="232">
        <f>SUM(E2,E5)</f>
        <v>22</v>
      </c>
      <c r="F8" s="273">
        <f>SUM(F2,F5)</f>
        <v>6072</v>
      </c>
      <c r="G8" s="282">
        <f>E8/F8</f>
        <v>3.6231884057971015E-3</v>
      </c>
      <c r="H8" s="239">
        <f>E8/D8</f>
        <v>3.6363636363636364E-3</v>
      </c>
      <c r="I8" s="237">
        <f>G8/G9</f>
        <v>0.72499999999999998</v>
      </c>
      <c r="J8" s="238">
        <f>EXP(LN(I8)-1.96*SQRT((D8/(E8*F8))+(D9/(E9*F9))))</f>
        <v>0.45271001697426261</v>
      </c>
      <c r="K8" s="248">
        <f>EXP(LN(I8)+1.96*SQRT((D8/(E8*F8))+(D9/(E9*F9))))</f>
        <v>1.1610633303700073</v>
      </c>
      <c r="L8" s="237">
        <f>H8/H9</f>
        <v>0.72399999999999998</v>
      </c>
      <c r="M8" s="238">
        <f>EXP(LN(L8)-(1.96*SQRT((1/D8)+(1/E8)+(1/D9)+(1/E9))))</f>
        <v>0.45124857767043736</v>
      </c>
      <c r="N8" s="248">
        <f>EXP(LN(L8)+(1.96*SQRT((1/D8)+(1/E8)+(1/D9)+(1/E9))))</f>
        <v>1.1616125256417407</v>
      </c>
      <c r="O8" s="254">
        <f>G9-G8</f>
        <v>1.3743128435782111E-3</v>
      </c>
      <c r="P8" s="260">
        <f>1/O8</f>
        <v>727.63636363636351</v>
      </c>
    </row>
    <row r="9" spans="1:16" x14ac:dyDescent="0.3">
      <c r="A9" s="2"/>
      <c r="B9" s="2"/>
      <c r="C9" s="233" t="s">
        <v>638</v>
      </c>
      <c r="D9" s="233">
        <f>F9-E9</f>
        <v>15928</v>
      </c>
      <c r="E9" s="234">
        <f>SUM(E3,E6)</f>
        <v>80</v>
      </c>
      <c r="F9" s="274">
        <f>SUM(F3,F6)</f>
        <v>16008</v>
      </c>
      <c r="G9" s="283">
        <f>E9/F9</f>
        <v>4.9975012493753126E-3</v>
      </c>
      <c r="H9" s="240">
        <f>E9/D9</f>
        <v>5.0226017076845809E-3</v>
      </c>
      <c r="I9" s="262"/>
      <c r="J9" s="263"/>
      <c r="K9" s="269"/>
      <c r="L9" s="263"/>
      <c r="M9" s="263"/>
      <c r="N9" s="269"/>
      <c r="O9" s="269"/>
      <c r="P9" s="269"/>
    </row>
    <row r="10" spans="1:16" x14ac:dyDescent="0.3">
      <c r="A10" s="2"/>
      <c r="B10" s="2"/>
      <c r="C10" s="235" t="s">
        <v>648</v>
      </c>
      <c r="D10" s="235">
        <f>SUM(D8:D9)</f>
        <v>21978</v>
      </c>
      <c r="E10" s="236">
        <f>SUM(E8:E9)</f>
        <v>102</v>
      </c>
      <c r="F10" s="275">
        <f>SUM(F8:F9)</f>
        <v>22080</v>
      </c>
      <c r="G10" s="284"/>
      <c r="H10" s="264"/>
      <c r="I10" s="263"/>
      <c r="J10" s="263"/>
      <c r="K10" s="263"/>
      <c r="L10" s="263"/>
      <c r="M10" s="263"/>
      <c r="N10" s="263"/>
      <c r="O10" s="263"/>
      <c r="P10" s="263"/>
    </row>
    <row r="11" spans="1:16" ht="15" thickBot="1" x14ac:dyDescent="0.35">
      <c r="A11" s="46"/>
      <c r="B11" s="46"/>
      <c r="C11" s="46"/>
      <c r="D11" s="46"/>
      <c r="E11" s="46"/>
      <c r="F11" s="46"/>
      <c r="G11" s="285"/>
      <c r="H11" s="48"/>
      <c r="I11" s="242"/>
      <c r="J11" s="83"/>
      <c r="K11" s="247"/>
      <c r="L11" s="242"/>
      <c r="M11" s="83"/>
      <c r="N11" s="247"/>
      <c r="O11" s="253"/>
      <c r="P11" s="259"/>
    </row>
    <row r="12" spans="1:16" x14ac:dyDescent="0.3">
      <c r="A12" s="4" t="s">
        <v>639</v>
      </c>
      <c r="B12" s="4" t="s">
        <v>34</v>
      </c>
      <c r="C12" s="225" t="s">
        <v>668</v>
      </c>
      <c r="D12" s="77">
        <f>F12-E12</f>
        <v>3623</v>
      </c>
      <c r="E12" s="78">
        <f>'Injuries Summarized by Year'!H6</f>
        <v>11</v>
      </c>
      <c r="F12" s="79">
        <f>'Team-Game Exps. Summarized Yr'!C26</f>
        <v>3634</v>
      </c>
      <c r="G12" s="277">
        <f>E12/F12</f>
        <v>3.026967528893781E-3</v>
      </c>
      <c r="H12" s="71">
        <f>E12/D12</f>
        <v>3.0361578802097708E-3</v>
      </c>
      <c r="I12" s="227">
        <f>G12/G13</f>
        <v>0.47277009125699143</v>
      </c>
      <c r="J12" s="228">
        <f>EXP(LN(I12)-1.96*SQRT((D12/(E12*F12))+(D13/(E13*F13))))</f>
        <v>0.24410286559979233</v>
      </c>
      <c r="K12" s="245">
        <f>EXP(LN(I12)+1.96*SQRT((D12/(E12*F12))+(D13/(E13*F13))))</f>
        <v>0.91564496237251125</v>
      </c>
      <c r="L12" s="227">
        <f>H12/H13</f>
        <v>0.47116933801487909</v>
      </c>
      <c r="M12" s="228">
        <f>EXP(LN(L12)-(1.96*SQRT((1/D12)+(1/E12)+(1/D13)+(1/E13))))</f>
        <v>0.24267737159026453</v>
      </c>
      <c r="N12" s="245">
        <f>EXP(LN(L12)+(1.96*SQRT((1/D12)+(1/E12)+(1/D13)+(1/E13))))</f>
        <v>0.91479705598676153</v>
      </c>
      <c r="O12" s="251">
        <f>G13-G12</f>
        <v>3.3756530786106863E-3</v>
      </c>
      <c r="P12" s="257">
        <f>1/O12</f>
        <v>296.23897264098269</v>
      </c>
    </row>
    <row r="13" spans="1:16" x14ac:dyDescent="0.3">
      <c r="A13" s="4"/>
      <c r="B13" s="4"/>
      <c r="C13" s="69" t="s">
        <v>638</v>
      </c>
      <c r="D13" s="59">
        <f>F13-E13</f>
        <v>6673</v>
      </c>
      <c r="E13" s="60">
        <f>'Injuries Summarized by Year'!H5</f>
        <v>43</v>
      </c>
      <c r="F13" s="65">
        <f>'Team-Game Exps. Summarized Yr'!D26</f>
        <v>6716</v>
      </c>
      <c r="G13" s="278">
        <f>E13/F13</f>
        <v>6.4026206075044672E-3</v>
      </c>
      <c r="H13" s="72">
        <f>E13/D13</f>
        <v>6.4438783156001798E-3</v>
      </c>
      <c r="I13" s="262"/>
      <c r="J13" s="263"/>
      <c r="K13" s="263"/>
      <c r="L13" s="269"/>
      <c r="M13" s="263"/>
      <c r="N13" s="269"/>
      <c r="O13" s="269"/>
      <c r="P13" s="269"/>
    </row>
    <row r="14" spans="1:16" x14ac:dyDescent="0.3">
      <c r="A14" s="4"/>
      <c r="B14" s="4"/>
      <c r="C14" s="11" t="s">
        <v>648</v>
      </c>
      <c r="D14" s="75">
        <f>SUM(D12:D13)</f>
        <v>10296</v>
      </c>
      <c r="E14" s="76">
        <f>SUM(E12:E13)</f>
        <v>54</v>
      </c>
      <c r="F14" s="66">
        <f>SUM(F12:F13)</f>
        <v>10350</v>
      </c>
      <c r="G14" s="279"/>
      <c r="H14" s="269"/>
      <c r="I14" s="270"/>
      <c r="J14" s="263"/>
      <c r="K14" s="263"/>
      <c r="L14" s="270"/>
      <c r="M14" s="263"/>
      <c r="N14" s="270"/>
      <c r="O14" s="270"/>
      <c r="P14" s="270"/>
    </row>
    <row r="15" spans="1:16" x14ac:dyDescent="0.3">
      <c r="A15" s="51"/>
      <c r="B15" s="51" t="s">
        <v>626</v>
      </c>
      <c r="C15" s="226" t="s">
        <v>668</v>
      </c>
      <c r="D15" s="61">
        <f>F15-E15</f>
        <v>2428</v>
      </c>
      <c r="E15" s="62">
        <f>'Injuries Summarized by Year'!H8</f>
        <v>10</v>
      </c>
      <c r="F15" s="67">
        <f>'Team-Game Exps. Summarized Yr'!C27</f>
        <v>2438</v>
      </c>
      <c r="G15" s="280">
        <f>E15/F15</f>
        <v>4.1017227235438884E-3</v>
      </c>
      <c r="H15" s="73">
        <f>E15/D15</f>
        <v>4.1186161449752881E-3</v>
      </c>
      <c r="I15" s="229">
        <f>G15/G16</f>
        <v>0.55236532677057704</v>
      </c>
      <c r="J15" s="230">
        <f>EXP(LN(I15)-1.96*SQRT((D15/(E15*F15))+(D16/(E16*F16))))</f>
        <v>0.28500597994996768</v>
      </c>
      <c r="K15" s="246">
        <f>EXP(LN(I15)+1.96*SQRT((D15/(E15*F15))+(D16/(E16*F16))))</f>
        <v>1.070530008780614</v>
      </c>
      <c r="L15" s="229">
        <f>H15/H16</f>
        <v>0.55052169137836349</v>
      </c>
      <c r="M15" s="230">
        <f>EXP(LN(L15)-(1.96*SQRT((1/D15)+(1/E15)+(1/D16)+(1/E16))))</f>
        <v>0.28320197561819194</v>
      </c>
      <c r="N15" s="246">
        <f>EXP(LN(L15)+(1.96*SQRT((1/D15)+(1/E15)+(1/D16)+(1/E16))))</f>
        <v>1.0701695566089324</v>
      </c>
      <c r="O15" s="252">
        <f>G16-G15</f>
        <v>3.324019850713537E-3</v>
      </c>
      <c r="P15" s="258">
        <f>1/O15</f>
        <v>300.84056200366524</v>
      </c>
    </row>
    <row r="16" spans="1:16" x14ac:dyDescent="0.3">
      <c r="A16" s="51"/>
      <c r="B16" s="51"/>
      <c r="C16" s="70" t="s">
        <v>638</v>
      </c>
      <c r="D16" s="63">
        <f>F16-E16</f>
        <v>9223</v>
      </c>
      <c r="E16" s="64">
        <f>'Injuries Summarized by Year'!H7</f>
        <v>69</v>
      </c>
      <c r="F16" s="68">
        <f>'Team-Game Exps. Summarized Yr'!D27</f>
        <v>9292</v>
      </c>
      <c r="G16" s="281">
        <f>E16/F16</f>
        <v>7.4257425742574254E-3</v>
      </c>
      <c r="H16" s="74">
        <f>E16/D16</f>
        <v>7.481296758104738E-3</v>
      </c>
      <c r="I16" s="262"/>
      <c r="J16" s="263"/>
      <c r="K16" s="263"/>
      <c r="L16" s="269"/>
      <c r="M16" s="263"/>
      <c r="N16" s="269"/>
      <c r="O16" s="269"/>
      <c r="P16" s="269"/>
    </row>
    <row r="17" spans="1:16" ht="15" thickBot="1" x14ac:dyDescent="0.35">
      <c r="A17" s="51"/>
      <c r="B17" s="51"/>
      <c r="C17" s="58" t="s">
        <v>648</v>
      </c>
      <c r="D17" s="80">
        <f>SUM(D15:D16)</f>
        <v>11651</v>
      </c>
      <c r="E17" s="81">
        <f>SUM(E15:E16)</f>
        <v>79</v>
      </c>
      <c r="F17" s="82">
        <f>SUM(F15:F16)</f>
        <v>11730</v>
      </c>
      <c r="G17" s="279"/>
      <c r="H17" s="263"/>
      <c r="I17" s="263"/>
      <c r="J17" s="263"/>
      <c r="K17" s="263"/>
      <c r="L17" s="270"/>
      <c r="M17" s="263"/>
      <c r="N17" s="270"/>
      <c r="O17" s="270"/>
      <c r="P17" s="270"/>
    </row>
    <row r="18" spans="1:16" x14ac:dyDescent="0.3">
      <c r="A18" s="2"/>
      <c r="B18" s="2" t="s">
        <v>631</v>
      </c>
      <c r="C18" s="231" t="s">
        <v>668</v>
      </c>
      <c r="D18" s="272">
        <f>F18-E18</f>
        <v>6051</v>
      </c>
      <c r="E18" s="232">
        <f>SUM(E12,E15)</f>
        <v>21</v>
      </c>
      <c r="F18" s="273">
        <f>SUM(F12,F15)</f>
        <v>6072</v>
      </c>
      <c r="G18" s="282">
        <f>E18/F18</f>
        <v>3.458498023715415E-3</v>
      </c>
      <c r="H18" s="239">
        <f>E18/D18</f>
        <v>3.4705007436787306E-3</v>
      </c>
      <c r="I18" s="237">
        <f>G18/G19</f>
        <v>0.49431818181818182</v>
      </c>
      <c r="J18" s="238">
        <f>EXP(LN(I18)-1.96*SQRT((D18/(E18*F18))+(D19/(E19*F19))))</f>
        <v>0.31045331454831648</v>
      </c>
      <c r="K18" s="248">
        <f>EXP(LN(I18)+1.96*SQRT((D18/(E18*F18))+(D19/(E19*F19))))</f>
        <v>0.78707636035885942</v>
      </c>
      <c r="L18" s="237">
        <f>H18/H19</f>
        <v>0.492563212692117</v>
      </c>
      <c r="M18" s="238">
        <f>EXP(LN(L18)-(1.96*SQRT((1/D18)+(1/E18)+(1/D19)+(1/E19))))</f>
        <v>0.30877117050296149</v>
      </c>
      <c r="N18" s="248">
        <f>EXP(LN(L18)+(1.96*SQRT((1/D18)+(1/E18)+(1/D19)+(1/E19))))</f>
        <v>0.78575508880047051</v>
      </c>
      <c r="O18" s="254">
        <f>G19-G18</f>
        <v>3.5380037254100225E-3</v>
      </c>
      <c r="P18" s="260">
        <f>1/O18</f>
        <v>282.64526484751201</v>
      </c>
    </row>
    <row r="19" spans="1:16" x14ac:dyDescent="0.3">
      <c r="A19" s="2"/>
      <c r="B19" s="2"/>
      <c r="C19" s="233" t="s">
        <v>638</v>
      </c>
      <c r="D19" s="233">
        <f>F19-E19</f>
        <v>15896</v>
      </c>
      <c r="E19" s="234">
        <f>SUM(E13,E16)</f>
        <v>112</v>
      </c>
      <c r="F19" s="274">
        <f>SUM(F13,F16)</f>
        <v>16008</v>
      </c>
      <c r="G19" s="283">
        <f>E19/F19</f>
        <v>6.9965017491254375E-3</v>
      </c>
      <c r="H19" s="240">
        <f>E19/D19</f>
        <v>7.0457976849521891E-3</v>
      </c>
      <c r="I19" s="262"/>
      <c r="J19" s="263"/>
      <c r="K19" s="269"/>
      <c r="L19" s="263"/>
      <c r="M19" s="263"/>
      <c r="N19" s="269"/>
      <c r="O19" s="269"/>
      <c r="P19" s="269"/>
    </row>
    <row r="20" spans="1:16" x14ac:dyDescent="0.3">
      <c r="A20" s="2"/>
      <c r="B20" s="2"/>
      <c r="C20" s="235" t="s">
        <v>648</v>
      </c>
      <c r="D20" s="235">
        <f>SUM(D18:D19)</f>
        <v>21947</v>
      </c>
      <c r="E20" s="236">
        <f>SUM(E18:E19)</f>
        <v>133</v>
      </c>
      <c r="F20" s="275">
        <f>SUM(F18:F19)</f>
        <v>22080</v>
      </c>
      <c r="G20" s="284"/>
      <c r="H20" s="264"/>
      <c r="I20" s="263"/>
      <c r="J20" s="263"/>
      <c r="K20" s="263"/>
      <c r="L20" s="263"/>
      <c r="M20" s="263"/>
      <c r="N20" s="263"/>
      <c r="O20" s="263"/>
      <c r="P20" s="263"/>
    </row>
    <row r="21" spans="1:16" ht="15" thickBot="1" x14ac:dyDescent="0.35">
      <c r="A21" s="46"/>
      <c r="B21" s="46"/>
      <c r="C21" s="46"/>
      <c r="D21" s="46"/>
      <c r="E21" s="46"/>
      <c r="F21" s="46"/>
      <c r="G21" s="285"/>
      <c r="H21" s="48"/>
      <c r="I21" s="242"/>
      <c r="J21" s="83"/>
      <c r="K21" s="247"/>
      <c r="L21" s="242"/>
      <c r="M21" s="83"/>
      <c r="N21" s="247"/>
      <c r="O21" s="253"/>
      <c r="P21" s="259"/>
    </row>
    <row r="22" spans="1:16" x14ac:dyDescent="0.3">
      <c r="A22" s="4" t="s">
        <v>632</v>
      </c>
      <c r="B22" s="4" t="s">
        <v>34</v>
      </c>
      <c r="C22" s="225" t="s">
        <v>668</v>
      </c>
      <c r="D22" s="77">
        <f>F22-E22</f>
        <v>3298</v>
      </c>
      <c r="E22" s="78">
        <f>'Injuries Summarized by Year'!M6</f>
        <v>14</v>
      </c>
      <c r="F22" s="79">
        <f>'Team-Game Exps. Summarized Yr'!C29</f>
        <v>3312</v>
      </c>
      <c r="G22" s="277">
        <f>E22/F22</f>
        <v>4.227053140096618E-3</v>
      </c>
      <c r="H22" s="71">
        <f>E22/D22</f>
        <v>4.2449969678593083E-3</v>
      </c>
      <c r="I22" s="227">
        <f>G22/G23</f>
        <v>1.1018518518518516</v>
      </c>
      <c r="J22" s="228">
        <f>EXP(LN(I22)-1.96*SQRT((D22/(E22*F22))+(D23/(E23*F23))))</f>
        <v>0.57857109666378792</v>
      </c>
      <c r="K22" s="245">
        <f>EXP(LN(I22)+1.96*SQRT((D22/(E22*F22))+(D23/(E23*F23))))</f>
        <v>2.0984067652706555</v>
      </c>
      <c r="L22" s="227">
        <f>H22/H23</f>
        <v>1.1022842126541337</v>
      </c>
      <c r="M22" s="228">
        <f>EXP(LN(L22)-(1.96*SQRT((1/D22)+(1/E22)+(1/D23)+(1/E23))))</f>
        <v>0.57726754627570365</v>
      </c>
      <c r="N22" s="245">
        <f>EXP(LN(L22)+(1.96*SQRT((1/D22)+(1/E22)+(1/D23)+(1/E23))))</f>
        <v>2.1047961093697847</v>
      </c>
      <c r="O22" s="251">
        <f>G23-G22</f>
        <v>-3.9073600454674583E-4</v>
      </c>
      <c r="P22" s="257">
        <f>1/O22</f>
        <v>-2559.2727272727298</v>
      </c>
    </row>
    <row r="23" spans="1:16" x14ac:dyDescent="0.3">
      <c r="A23" s="4"/>
      <c r="B23" s="4"/>
      <c r="C23" s="69" t="s">
        <v>638</v>
      </c>
      <c r="D23" s="59">
        <f>F23-E23</f>
        <v>7011</v>
      </c>
      <c r="E23" s="60">
        <f>'Injuries Summarized by Year'!M5</f>
        <v>27</v>
      </c>
      <c r="F23" s="65">
        <f>'Team-Game Exps. Summarized Yr'!D29</f>
        <v>7038</v>
      </c>
      <c r="G23" s="278">
        <f>E23/F23</f>
        <v>3.8363171355498722E-3</v>
      </c>
      <c r="H23" s="72">
        <f>E23/D23</f>
        <v>3.8510911424903724E-3</v>
      </c>
      <c r="I23" s="262"/>
      <c r="J23" s="263"/>
      <c r="K23" s="263"/>
      <c r="L23" s="269"/>
      <c r="M23" s="263"/>
      <c r="N23" s="269"/>
      <c r="O23" s="269"/>
      <c r="P23" s="269"/>
    </row>
    <row r="24" spans="1:16" x14ac:dyDescent="0.3">
      <c r="A24" s="4"/>
      <c r="B24" s="4"/>
      <c r="C24" s="11" t="s">
        <v>648</v>
      </c>
      <c r="D24" s="75">
        <f>SUM(D22:D23)</f>
        <v>10309</v>
      </c>
      <c r="E24" s="76">
        <f>SUM(E22:E23)</f>
        <v>41</v>
      </c>
      <c r="F24" s="66">
        <f>SUM(F22:F23)</f>
        <v>10350</v>
      </c>
      <c r="G24" s="279"/>
      <c r="H24" s="269"/>
      <c r="I24" s="270"/>
      <c r="J24" s="263"/>
      <c r="K24" s="263"/>
      <c r="L24" s="270"/>
      <c r="M24" s="263"/>
      <c r="N24" s="270"/>
      <c r="O24" s="270"/>
      <c r="P24" s="270"/>
    </row>
    <row r="25" spans="1:16" x14ac:dyDescent="0.3">
      <c r="A25" s="51"/>
      <c r="B25" s="51" t="s">
        <v>626</v>
      </c>
      <c r="C25" s="226" t="s">
        <v>668</v>
      </c>
      <c r="D25" s="61">
        <f>F25-E25</f>
        <v>2748</v>
      </c>
      <c r="E25" s="62">
        <f>'Injuries Summarized by Year'!M8</f>
        <v>12</v>
      </c>
      <c r="F25" s="67">
        <f>'Team-Game Exps. Summarized Yr'!C30</f>
        <v>2760</v>
      </c>
      <c r="G25" s="280">
        <f>E25/F25</f>
        <v>4.3478260869565218E-3</v>
      </c>
      <c r="H25" s="73">
        <f>E25/D25</f>
        <v>4.3668122270742356E-3</v>
      </c>
      <c r="I25" s="229">
        <f>G25/G26</f>
        <v>0.90697674418604646</v>
      </c>
      <c r="J25" s="230">
        <f>EXP(LN(I25)-1.96*SQRT((D25/(E25*F25))+(D26/(E26*F26))))</f>
        <v>0.47897094622172537</v>
      </c>
      <c r="K25" s="246">
        <f>EXP(LN(I25)+1.96*SQRT((D25/(E25*F25))+(D26/(E26*F26))))</f>
        <v>1.7174461644976682</v>
      </c>
      <c r="L25" s="229">
        <f>H25/H26</f>
        <v>0.90657052909515579</v>
      </c>
      <c r="M25" s="230">
        <f>EXP(LN(L25)-(1.96*SQRT((1/D25)+(1/E25)+(1/D26)+(1/E26))))</f>
        <v>0.47739353542780666</v>
      </c>
      <c r="N25" s="246">
        <f>EXP(LN(L25)+(1.96*SQRT((1/D25)+(1/E25)+(1/D26)+(1/E26))))</f>
        <v>1.721577824650198</v>
      </c>
      <c r="O25" s="252">
        <f>G26-G25</f>
        <v>4.4593088071348975E-4</v>
      </c>
      <c r="P25" s="258">
        <f>1/O25</f>
        <v>2242.4999999999982</v>
      </c>
    </row>
    <row r="26" spans="1:16" x14ac:dyDescent="0.3">
      <c r="A26" s="51"/>
      <c r="B26" s="51"/>
      <c r="C26" s="70" t="s">
        <v>638</v>
      </c>
      <c r="D26" s="63">
        <f>F26-E26</f>
        <v>8927</v>
      </c>
      <c r="E26" s="64">
        <f>'Injuries Summarized by Year'!M7</f>
        <v>43</v>
      </c>
      <c r="F26" s="68">
        <f>'Team-Game Exps. Summarized Yr'!D30</f>
        <v>8970</v>
      </c>
      <c r="G26" s="281">
        <f>E26/F26</f>
        <v>4.7937569676700115E-3</v>
      </c>
      <c r="H26" s="74">
        <f>E26/D26</f>
        <v>4.8168477652066766E-3</v>
      </c>
      <c r="I26" s="262"/>
      <c r="J26" s="263"/>
      <c r="K26" s="263"/>
      <c r="L26" s="269"/>
      <c r="M26" s="263"/>
      <c r="N26" s="269"/>
      <c r="O26" s="269"/>
      <c r="P26" s="269"/>
    </row>
    <row r="27" spans="1:16" ht="15" thickBot="1" x14ac:dyDescent="0.35">
      <c r="A27" s="51"/>
      <c r="B27" s="51"/>
      <c r="C27" s="58" t="s">
        <v>648</v>
      </c>
      <c r="D27" s="80">
        <f>SUM(D25:D26)</f>
        <v>11675</v>
      </c>
      <c r="E27" s="81">
        <f>SUM(E25:E26)</f>
        <v>55</v>
      </c>
      <c r="F27" s="82">
        <f>SUM(F25:F26)</f>
        <v>11730</v>
      </c>
      <c r="G27" s="279"/>
      <c r="H27" s="263"/>
      <c r="I27" s="263"/>
      <c r="J27" s="263"/>
      <c r="K27" s="263"/>
      <c r="L27" s="270"/>
      <c r="M27" s="263"/>
      <c r="N27" s="270"/>
      <c r="O27" s="270"/>
      <c r="P27" s="270"/>
    </row>
    <row r="28" spans="1:16" x14ac:dyDescent="0.3">
      <c r="A28" s="2"/>
      <c r="B28" s="2" t="s">
        <v>631</v>
      </c>
      <c r="C28" s="231" t="s">
        <v>668</v>
      </c>
      <c r="D28" s="272">
        <f>F28-E28</f>
        <v>6046</v>
      </c>
      <c r="E28" s="232">
        <f>SUM(E22,E25)</f>
        <v>26</v>
      </c>
      <c r="F28" s="273">
        <f>SUM(F22,F25)</f>
        <v>6072</v>
      </c>
      <c r="G28" s="282">
        <f>E28/F28</f>
        <v>4.281949934123847E-3</v>
      </c>
      <c r="H28" s="239">
        <f>E28/D28</f>
        <v>4.3003638769434334E-3</v>
      </c>
      <c r="I28" s="237">
        <f>G28/G29</f>
        <v>0.97922077922077921</v>
      </c>
      <c r="J28" s="238">
        <f>EXP(LN(I28)-1.96*SQRT((D28/(E28*F28))+(D29/(E29*F29))))</f>
        <v>0.62489196607380992</v>
      </c>
      <c r="K28" s="248">
        <f>EXP(LN(I28)+1.96*SQRT((D28/(E28*F28))+(D29/(E29*F29))))</f>
        <v>1.5344625735586612</v>
      </c>
      <c r="L28" s="237">
        <f>H28/H29</f>
        <v>0.97913142101034911</v>
      </c>
      <c r="M28" s="238">
        <f>EXP(LN(L28)-(1.96*SQRT((1/D28)+(1/E28)+(1/D29)+(1/E29))))</f>
        <v>0.623622203481352</v>
      </c>
      <c r="N28" s="248">
        <f>EXP(LN(L28)+(1.96*SQRT((1/D28)+(1/E28)+(1/D29)+(1/E29))))</f>
        <v>1.537306295795501</v>
      </c>
      <c r="O28" s="254">
        <f>G29-G28</f>
        <v>9.0863659079551407E-5</v>
      </c>
      <c r="P28" s="260">
        <f>1/O28</f>
        <v>11005.499999999967</v>
      </c>
    </row>
    <row r="29" spans="1:16" x14ac:dyDescent="0.3">
      <c r="A29" s="2"/>
      <c r="B29" s="2"/>
      <c r="C29" s="233" t="s">
        <v>638</v>
      </c>
      <c r="D29" s="233">
        <f>F29-E29</f>
        <v>15938</v>
      </c>
      <c r="E29" s="234">
        <f>SUM(E23,E26)</f>
        <v>70</v>
      </c>
      <c r="F29" s="274">
        <f>SUM(F23,F26)</f>
        <v>16008</v>
      </c>
      <c r="G29" s="283">
        <f>E29/F29</f>
        <v>4.3728135932033984E-3</v>
      </c>
      <c r="H29" s="240">
        <f>E29/D29</f>
        <v>4.392019073911407E-3</v>
      </c>
      <c r="I29" s="262"/>
      <c r="J29" s="263"/>
      <c r="K29" s="269"/>
      <c r="L29" s="263"/>
      <c r="M29" s="263"/>
      <c r="N29" s="269"/>
      <c r="O29" s="269"/>
      <c r="P29" s="269"/>
    </row>
    <row r="30" spans="1:16" x14ac:dyDescent="0.3">
      <c r="A30" s="2"/>
      <c r="B30" s="2"/>
      <c r="C30" s="235" t="s">
        <v>648</v>
      </c>
      <c r="D30" s="235">
        <f>SUM(D28:D29)</f>
        <v>21984</v>
      </c>
      <c r="E30" s="236">
        <f>SUM(E28:E29)</f>
        <v>96</v>
      </c>
      <c r="F30" s="275">
        <f>SUM(F28:F29)</f>
        <v>22080</v>
      </c>
      <c r="G30" s="284"/>
      <c r="H30" s="264"/>
      <c r="I30" s="263"/>
      <c r="J30" s="263"/>
      <c r="K30" s="263"/>
      <c r="L30" s="263"/>
      <c r="M30" s="263"/>
      <c r="N30" s="263"/>
      <c r="O30" s="263"/>
      <c r="P30" s="263"/>
    </row>
    <row r="31" spans="1:16" ht="15" thickBot="1" x14ac:dyDescent="0.35">
      <c r="A31" s="46"/>
      <c r="B31" s="46"/>
      <c r="C31" s="46"/>
      <c r="D31" s="46"/>
      <c r="E31" s="46"/>
      <c r="F31" s="46"/>
      <c r="G31" s="285"/>
      <c r="H31" s="48"/>
      <c r="I31" s="242"/>
      <c r="J31" s="83"/>
      <c r="K31" s="247"/>
      <c r="L31" s="242"/>
      <c r="M31" s="83"/>
      <c r="N31" s="247"/>
      <c r="O31" s="253"/>
      <c r="P31" s="259"/>
    </row>
    <row r="32" spans="1:16" x14ac:dyDescent="0.3">
      <c r="A32" s="4" t="s">
        <v>633</v>
      </c>
      <c r="B32" s="4" t="s">
        <v>34</v>
      </c>
      <c r="C32" s="225" t="s">
        <v>668</v>
      </c>
      <c r="D32" s="77">
        <f>F32-E32</f>
        <v>3205</v>
      </c>
      <c r="E32" s="78">
        <f>'Injuries Summarized by Year'!R6</f>
        <v>15</v>
      </c>
      <c r="F32" s="79">
        <f>'Team-Game Exps. Summarized Yr'!C32</f>
        <v>3220</v>
      </c>
      <c r="G32" s="277">
        <f>E32/F32</f>
        <v>4.658385093167702E-3</v>
      </c>
      <c r="H32" s="71">
        <f>E32/D32</f>
        <v>4.6801872074882997E-3</v>
      </c>
      <c r="I32" s="227">
        <f>G32/G33</f>
        <v>0.66428571428571437</v>
      </c>
      <c r="J32" s="228">
        <f>EXP(LN(I32)-1.96*SQRT((D32/(E32*F32))+(D33/(E33*F33))))</f>
        <v>0.37360781840460738</v>
      </c>
      <c r="K32" s="245">
        <f>EXP(LN(I32)+1.96*SQRT((D32/(E32*F32))+(D33/(E33*F33))))</f>
        <v>1.181119581727254</v>
      </c>
      <c r="L32" s="227">
        <f>H32/H33</f>
        <v>0.6627145085803432</v>
      </c>
      <c r="M32" s="228">
        <f>EXP(LN(L32)-(1.96*SQRT((1/D32)+(1/E32)+(1/D33)+(1/E33))))</f>
        <v>0.37160410122537324</v>
      </c>
      <c r="N32" s="245">
        <f>EXP(LN(L32)+(1.96*SQRT((1/D32)+(1/E32)+(1/D33)+(1/E33))))</f>
        <v>1.1818774831457584</v>
      </c>
      <c r="O32" s="251">
        <f>G33-G32</f>
        <v>2.3542376277299135E-3</v>
      </c>
      <c r="P32" s="257">
        <f>1/O32</f>
        <v>424.76595744680856</v>
      </c>
    </row>
    <row r="33" spans="1:16" x14ac:dyDescent="0.3">
      <c r="A33" s="4"/>
      <c r="B33" s="4"/>
      <c r="C33" s="69" t="s">
        <v>638</v>
      </c>
      <c r="D33" s="59">
        <f>F33-E33</f>
        <v>7080</v>
      </c>
      <c r="E33" s="60">
        <f>'Injuries Summarized by Year'!R5</f>
        <v>50</v>
      </c>
      <c r="F33" s="65">
        <f>'Team-Game Exps. Summarized Yr'!D32</f>
        <v>7130</v>
      </c>
      <c r="G33" s="278">
        <f>E33/F33</f>
        <v>7.0126227208976155E-3</v>
      </c>
      <c r="H33" s="72">
        <f>E33/D33</f>
        <v>7.0621468926553672E-3</v>
      </c>
      <c r="I33" s="262"/>
      <c r="J33" s="263"/>
      <c r="K33" s="263"/>
      <c r="L33" s="269"/>
      <c r="M33" s="263"/>
      <c r="N33" s="269"/>
      <c r="O33" s="269"/>
      <c r="P33" s="269"/>
    </row>
    <row r="34" spans="1:16" x14ac:dyDescent="0.3">
      <c r="A34" s="4"/>
      <c r="B34" s="4"/>
      <c r="C34" s="11" t="s">
        <v>648</v>
      </c>
      <c r="D34" s="75">
        <f>SUM(D32:D33)</f>
        <v>10285</v>
      </c>
      <c r="E34" s="76">
        <f>SUM(E32:E33)</f>
        <v>65</v>
      </c>
      <c r="F34" s="66">
        <f>SUM(F32:F33)</f>
        <v>10350</v>
      </c>
      <c r="G34" s="279"/>
      <c r="H34" s="269"/>
      <c r="I34" s="270"/>
      <c r="J34" s="263"/>
      <c r="K34" s="263"/>
      <c r="L34" s="270"/>
      <c r="M34" s="263"/>
      <c r="N34" s="270"/>
      <c r="O34" s="270"/>
      <c r="P34" s="270"/>
    </row>
    <row r="35" spans="1:16" x14ac:dyDescent="0.3">
      <c r="A35" s="51"/>
      <c r="B35" s="51" t="s">
        <v>626</v>
      </c>
      <c r="C35" s="226" t="s">
        <v>668</v>
      </c>
      <c r="D35" s="61">
        <f>F35-E35</f>
        <v>2642</v>
      </c>
      <c r="E35" s="62">
        <f>'Injuries Summarized by Year'!R8</f>
        <v>26</v>
      </c>
      <c r="F35" s="67">
        <f>'Team-Game Exps. Summarized Yr'!C33</f>
        <v>2668</v>
      </c>
      <c r="G35" s="280">
        <f>E35/F35</f>
        <v>9.7451274362818589E-3</v>
      </c>
      <c r="H35" s="73">
        <f>E35/D35</f>
        <v>9.8410295230885701E-3</v>
      </c>
      <c r="I35" s="229">
        <f>G35/G36</f>
        <v>1.1468875951634572</v>
      </c>
      <c r="J35" s="230">
        <f>EXP(LN(I35)-1.96*SQRT((D35/(E35*F35))+(D36/(E36*F36))))</f>
        <v>0.73681415822289109</v>
      </c>
      <c r="K35" s="246">
        <f>EXP(LN(I35)+1.96*SQRT((D35/(E35*F35))+(D36/(E36*F36))))</f>
        <v>1.7851871347210402</v>
      </c>
      <c r="L35" s="229">
        <f>H35/H36</f>
        <v>1.1483331203240363</v>
      </c>
      <c r="M35" s="230">
        <f>EXP(LN(L35)-(1.96*SQRT((1/D35)+(1/E35)+(1/D36)+(1/E36))))</f>
        <v>0.73464175393544406</v>
      </c>
      <c r="N35" s="246">
        <f>EXP(LN(L35)+(1.96*SQRT((1/D35)+(1/E35)+(1/D36)+(1/E36))))</f>
        <v>1.7949823137183332</v>
      </c>
      <c r="O35" s="252">
        <f>G36-G35</f>
        <v>-1.2481069110114994E-3</v>
      </c>
      <c r="P35" s="258">
        <f>1/O35</f>
        <v>-801.21341463414626</v>
      </c>
    </row>
    <row r="36" spans="1:16" x14ac:dyDescent="0.3">
      <c r="A36" s="51"/>
      <c r="B36" s="51"/>
      <c r="C36" s="70" t="s">
        <v>638</v>
      </c>
      <c r="D36" s="63">
        <f>F36-E36</f>
        <v>8985</v>
      </c>
      <c r="E36" s="64">
        <f>'Injuries Summarized by Year'!R7</f>
        <v>77</v>
      </c>
      <c r="F36" s="68">
        <f>'Team-Game Exps. Summarized Yr'!D33</f>
        <v>9062</v>
      </c>
      <c r="G36" s="281">
        <f>E36/F36</f>
        <v>8.4970205252703594E-3</v>
      </c>
      <c r="H36" s="74">
        <f>E36/D36</f>
        <v>8.5698386199220926E-3</v>
      </c>
      <c r="I36" s="262"/>
      <c r="J36" s="263"/>
      <c r="K36" s="263"/>
      <c r="L36" s="269"/>
      <c r="M36" s="263"/>
      <c r="N36" s="269"/>
      <c r="O36" s="269"/>
      <c r="P36" s="269"/>
    </row>
    <row r="37" spans="1:16" ht="15" thickBot="1" x14ac:dyDescent="0.35">
      <c r="A37" s="51"/>
      <c r="B37" s="51"/>
      <c r="C37" s="58" t="s">
        <v>648</v>
      </c>
      <c r="D37" s="80">
        <f>SUM(D35:D36)</f>
        <v>11627</v>
      </c>
      <c r="E37" s="81">
        <f>SUM(E35:E36)</f>
        <v>103</v>
      </c>
      <c r="F37" s="82">
        <f>SUM(F35:F36)</f>
        <v>11730</v>
      </c>
      <c r="G37" s="279"/>
      <c r="H37" s="263"/>
      <c r="I37" s="263"/>
      <c r="J37" s="263"/>
      <c r="K37" s="263"/>
      <c r="L37" s="270"/>
      <c r="M37" s="263"/>
      <c r="N37" s="270"/>
      <c r="O37" s="270"/>
      <c r="P37" s="270"/>
    </row>
    <row r="38" spans="1:16" x14ac:dyDescent="0.3">
      <c r="A38" s="2"/>
      <c r="B38" s="2" t="s">
        <v>631</v>
      </c>
      <c r="C38" s="231" t="s">
        <v>668</v>
      </c>
      <c r="D38" s="272">
        <f>F38-E38</f>
        <v>5847</v>
      </c>
      <c r="E38" s="232">
        <f>SUM(E32,E35)</f>
        <v>41</v>
      </c>
      <c r="F38" s="273">
        <f>SUM(F32,F35)</f>
        <v>5888</v>
      </c>
      <c r="G38" s="282">
        <f>E38/F38</f>
        <v>6.963315217391304E-3</v>
      </c>
      <c r="H38" s="239">
        <f>E38/D38</f>
        <v>7.0121429793056269E-3</v>
      </c>
      <c r="I38" s="237">
        <f>G38/G39</f>
        <v>0.88779527559055116</v>
      </c>
      <c r="J38" s="238">
        <f>EXP(LN(I38)-1.96*SQRT((D38/(E38*F38))+(D39/(E39*F39))))</f>
        <v>0.62512198919474715</v>
      </c>
      <c r="K38" s="248">
        <f>EXP(LN(I38)+1.96*SQRT((D38/(E38*F38))+(D39/(E39*F39))))</f>
        <v>1.2608426274945146</v>
      </c>
      <c r="L38" s="237">
        <f>H38/H39</f>
        <v>0.88700848002003851</v>
      </c>
      <c r="M38" s="238">
        <f>EXP(LN(L38)-(1.96*SQRT((1/D38)+(1/E38)+(1/D39)+(1/E39))))</f>
        <v>0.6229859209033517</v>
      </c>
      <c r="N38" s="248">
        <f>EXP(LN(L38)+(1.96*SQRT((1/D38)+(1/E38)+(1/D39)+(1/E39))))</f>
        <v>1.2629242768224911</v>
      </c>
      <c r="O38" s="254">
        <f>G39-G38</f>
        <v>8.8006422924901198E-4</v>
      </c>
      <c r="P38" s="260">
        <f>1/O38</f>
        <v>1136.2807017543857</v>
      </c>
    </row>
    <row r="39" spans="1:16" x14ac:dyDescent="0.3">
      <c r="A39" s="2"/>
      <c r="B39" s="2"/>
      <c r="C39" s="233" t="s">
        <v>638</v>
      </c>
      <c r="D39" s="233">
        <f>F39-E39</f>
        <v>16065</v>
      </c>
      <c r="E39" s="234">
        <f>SUM(E33,E36)</f>
        <v>127</v>
      </c>
      <c r="F39" s="274">
        <f>SUM(F33,F36)</f>
        <v>16192</v>
      </c>
      <c r="G39" s="283">
        <f>E39/F39</f>
        <v>7.843379446640316E-3</v>
      </c>
      <c r="H39" s="240">
        <f>E39/D39</f>
        <v>7.9053843759726121E-3</v>
      </c>
      <c r="I39" s="262"/>
      <c r="J39" s="263"/>
      <c r="K39" s="269"/>
      <c r="L39" s="263"/>
      <c r="M39" s="263"/>
      <c r="N39" s="269"/>
      <c r="O39" s="269"/>
      <c r="P39" s="269"/>
    </row>
    <row r="40" spans="1:16" x14ac:dyDescent="0.3">
      <c r="A40" s="2"/>
      <c r="B40" s="2"/>
      <c r="C40" s="235" t="s">
        <v>648</v>
      </c>
      <c r="D40" s="235">
        <f>SUM(D38:D39)</f>
        <v>21912</v>
      </c>
      <c r="E40" s="236">
        <f>SUM(E38:E39)</f>
        <v>168</v>
      </c>
      <c r="F40" s="275">
        <f>SUM(F38:F39)</f>
        <v>22080</v>
      </c>
      <c r="G40" s="284"/>
      <c r="H40" s="264"/>
      <c r="I40" s="263"/>
      <c r="J40" s="263"/>
      <c r="K40" s="263"/>
      <c r="L40" s="263"/>
      <c r="M40" s="263"/>
      <c r="N40" s="263"/>
      <c r="O40" s="263"/>
      <c r="P40" s="263"/>
    </row>
    <row r="41" spans="1:16" x14ac:dyDescent="0.3">
      <c r="A41" s="46"/>
      <c r="B41" s="46"/>
      <c r="C41" s="49"/>
      <c r="D41" s="49"/>
      <c r="E41" s="49"/>
      <c r="F41" s="49"/>
      <c r="G41" s="286"/>
      <c r="H41" s="83"/>
      <c r="I41" s="242"/>
      <c r="J41" s="83"/>
      <c r="K41" s="247"/>
      <c r="L41" s="242"/>
      <c r="M41" s="83"/>
      <c r="N41" s="247"/>
      <c r="O41" s="253"/>
      <c r="P41" s="259"/>
    </row>
    <row r="42" spans="1:16" ht="15" thickBot="1" x14ac:dyDescent="0.35">
      <c r="A42" s="46"/>
      <c r="B42" s="46"/>
      <c r="C42" s="46"/>
      <c r="D42" s="46"/>
      <c r="E42" s="46"/>
      <c r="F42" s="46"/>
      <c r="G42" s="286"/>
      <c r="H42" s="83"/>
      <c r="I42" s="242"/>
      <c r="J42" s="83"/>
      <c r="K42" s="247"/>
      <c r="L42" s="242"/>
      <c r="M42" s="83"/>
      <c r="N42" s="247"/>
      <c r="O42" s="253"/>
      <c r="P42" s="259"/>
    </row>
    <row r="43" spans="1:16" x14ac:dyDescent="0.3">
      <c r="A43" s="4" t="s">
        <v>631</v>
      </c>
      <c r="B43" s="4" t="s">
        <v>34</v>
      </c>
      <c r="C43" s="225" t="s">
        <v>668</v>
      </c>
      <c r="D43" s="77">
        <f>F43-E43</f>
        <v>13658</v>
      </c>
      <c r="E43" s="78">
        <f>SUM(E2,E12,E22,E32)</f>
        <v>50</v>
      </c>
      <c r="F43" s="79">
        <f>'Team-Game Exps. Summarized Yr'!C35</f>
        <v>13708</v>
      </c>
      <c r="G43" s="277">
        <f>E43/F43</f>
        <v>3.6475051065071491E-3</v>
      </c>
      <c r="H43" s="71">
        <f>E43/D43</f>
        <v>3.6608581051398447E-3</v>
      </c>
      <c r="I43" s="227">
        <f>G43/G44</f>
        <v>0.70634063922654533</v>
      </c>
      <c r="J43" s="228">
        <f>EXP(LN(I43)-1.96*SQRT((D43/(E43*F43))+(D44/(E44*F44))))</f>
        <v>0.5122074172091633</v>
      </c>
      <c r="K43" s="245">
        <f>EXP(LN(I43)+1.96*SQRT((D43/(E43*F43))+(D44/(E44*F44))))</f>
        <v>0.97405285800308616</v>
      </c>
      <c r="L43" s="227">
        <f>H43/H44</f>
        <v>0.70526559397550759</v>
      </c>
      <c r="M43" s="228">
        <f>EXP(LN(L43)-(1.96*SQRT((1/D43)+(1/E43)+(1/D44)+(1/E44))))</f>
        <v>0.51076148468379123</v>
      </c>
      <c r="N43" s="245">
        <f>EXP(LN(L43)+(1.96*SQRT((1/D43)+(1/E43)+(1/D44)+(1/E44))))</f>
        <v>0.97383920471913021</v>
      </c>
      <c r="O43" s="251">
        <f>G44-G43</f>
        <v>1.5164411595624738E-3</v>
      </c>
      <c r="P43" s="257">
        <f>1/O43</f>
        <v>659.43870864631617</v>
      </c>
    </row>
    <row r="44" spans="1:16" x14ac:dyDescent="0.3">
      <c r="A44" s="4" t="s">
        <v>683</v>
      </c>
      <c r="B44" s="4"/>
      <c r="C44" s="69" t="s">
        <v>638</v>
      </c>
      <c r="D44" s="59">
        <f>F44-E44</f>
        <v>27549</v>
      </c>
      <c r="E44" s="60">
        <f>SUM(E3,E13,E23,E33)</f>
        <v>143</v>
      </c>
      <c r="F44" s="65">
        <f>'Team-Game Exps. Summarized Yr'!D35</f>
        <v>27692</v>
      </c>
      <c r="G44" s="278">
        <f>E44/F44</f>
        <v>5.1639462660696229E-3</v>
      </c>
      <c r="H44" s="72">
        <f>E44/D44</f>
        <v>5.1907510254455697E-3</v>
      </c>
      <c r="I44" s="262"/>
      <c r="J44" s="263"/>
      <c r="K44" s="263"/>
      <c r="L44" s="269"/>
      <c r="M44" s="263"/>
      <c r="N44" s="269"/>
      <c r="O44" s="269"/>
      <c r="P44" s="269"/>
    </row>
    <row r="45" spans="1:16" x14ac:dyDescent="0.3">
      <c r="A45" s="4"/>
      <c r="B45" s="4"/>
      <c r="C45" s="11" t="s">
        <v>648</v>
      </c>
      <c r="D45" s="75">
        <f>SUM(D43:D44)</f>
        <v>41207</v>
      </c>
      <c r="E45" s="76">
        <f>SUM(E43:E44)</f>
        <v>193</v>
      </c>
      <c r="F45" s="66">
        <f>SUM(F43:F44)</f>
        <v>41400</v>
      </c>
      <c r="G45" s="279"/>
      <c r="H45" s="269"/>
      <c r="I45" s="270"/>
      <c r="J45" s="263"/>
      <c r="K45" s="263"/>
      <c r="L45" s="270"/>
      <c r="M45" s="263"/>
      <c r="N45" s="270"/>
      <c r="O45" s="270"/>
      <c r="P45" s="270"/>
    </row>
    <row r="46" spans="1:16" x14ac:dyDescent="0.3">
      <c r="A46" s="51"/>
      <c r="B46" s="51" t="s">
        <v>626</v>
      </c>
      <c r="C46" s="226" t="s">
        <v>668</v>
      </c>
      <c r="D46" s="61">
        <f>F46-E46</f>
        <v>10336</v>
      </c>
      <c r="E46" s="62">
        <f>SUM(E5,E15,E25,E35)</f>
        <v>60</v>
      </c>
      <c r="F46" s="67">
        <f>'Team-Game Exps. Summarized Yr'!C36</f>
        <v>10396</v>
      </c>
      <c r="G46" s="280">
        <f>E46/F46</f>
        <v>5.7714505579068874E-3</v>
      </c>
      <c r="H46" s="73">
        <f>E46/D46</f>
        <v>5.8049535603715173E-3</v>
      </c>
      <c r="I46" s="229">
        <f>G46/G47</f>
        <v>0.85689617958126485</v>
      </c>
      <c r="J46" s="230">
        <f>EXP(LN(I46)-1.96*SQRT((D46/(E46*F46))+(D47/(E47*F47))))</f>
        <v>0.64674254238968953</v>
      </c>
      <c r="K46" s="246">
        <f>EXP(LN(I46)+1.96*SQRT((D46/(E46*F46))+(D47/(E47*F47))))</f>
        <v>1.1353375021037941</v>
      </c>
      <c r="L46" s="229">
        <f>H46/H47</f>
        <v>0.85606546854942245</v>
      </c>
      <c r="M46" s="230">
        <f>EXP(LN(L46)-(1.96*SQRT((1/D46)+(1/E46)+(1/D47)+(1/E47))))</f>
        <v>0.64502638375031418</v>
      </c>
      <c r="N46" s="246">
        <f>EXP(LN(L46)+(1.96*SQRT((1/D46)+(1/E46)+(1/D47)+(1/E47))))</f>
        <v>1.1361521092855378</v>
      </c>
      <c r="O46" s="252">
        <f>G47-G46</f>
        <v>9.6384678082928575E-4</v>
      </c>
      <c r="P46" s="258">
        <f>1/O46</f>
        <v>1037.5093011563604</v>
      </c>
    </row>
    <row r="47" spans="1:16" x14ac:dyDescent="0.3">
      <c r="A47" s="51"/>
      <c r="B47" s="51"/>
      <c r="C47" s="70" t="s">
        <v>638</v>
      </c>
      <c r="D47" s="63">
        <f>F47-E47</f>
        <v>36278</v>
      </c>
      <c r="E47" s="64">
        <f>SUM(E6,E16,E26,E36)</f>
        <v>246</v>
      </c>
      <c r="F47" s="68">
        <f>'Team-Game Exps. Summarized Yr'!D36</f>
        <v>36524</v>
      </c>
      <c r="G47" s="281">
        <f>E47/F47</f>
        <v>6.7352973387361731E-3</v>
      </c>
      <c r="H47" s="74">
        <f>E47/D47</f>
        <v>6.7809691824246097E-3</v>
      </c>
      <c r="I47" s="262"/>
      <c r="J47" s="263"/>
      <c r="K47" s="263"/>
      <c r="L47" s="269"/>
      <c r="M47" s="263"/>
      <c r="N47" s="269"/>
      <c r="O47" s="269"/>
      <c r="P47" s="269"/>
    </row>
    <row r="48" spans="1:16" ht="15" thickBot="1" x14ac:dyDescent="0.35">
      <c r="A48" s="51"/>
      <c r="B48" s="51"/>
      <c r="C48" s="58" t="s">
        <v>648</v>
      </c>
      <c r="D48" s="80">
        <f>SUM(D46:D47)</f>
        <v>46614</v>
      </c>
      <c r="E48" s="81">
        <f>SUM(E46:E47)</f>
        <v>306</v>
      </c>
      <c r="F48" s="82">
        <f>SUM(F46:F47)</f>
        <v>46920</v>
      </c>
      <c r="G48" s="279"/>
      <c r="H48" s="263"/>
      <c r="I48" s="263"/>
      <c r="J48" s="263"/>
      <c r="K48" s="263"/>
      <c r="L48" s="270"/>
      <c r="M48" s="263"/>
      <c r="N48" s="270"/>
      <c r="O48" s="270"/>
      <c r="P48" s="270"/>
    </row>
    <row r="49" spans="1:39" x14ac:dyDescent="0.3">
      <c r="A49" s="2"/>
      <c r="B49" s="2" t="s">
        <v>631</v>
      </c>
      <c r="C49" s="231" t="s">
        <v>668</v>
      </c>
      <c r="D49" s="272">
        <f>F49-E49</f>
        <v>23994</v>
      </c>
      <c r="E49" s="232">
        <f>SUM(E43,E46)</f>
        <v>110</v>
      </c>
      <c r="F49" s="273">
        <f>SUM(F43,F46)</f>
        <v>24104</v>
      </c>
      <c r="G49" s="282">
        <f>E49/F49</f>
        <v>4.5635579156986395E-3</v>
      </c>
      <c r="H49" s="239">
        <f>E49/D49</f>
        <v>4.5844794531966328E-3</v>
      </c>
      <c r="I49" s="237">
        <f>G49/G50</f>
        <v>0.75335073294216925</v>
      </c>
      <c r="J49" s="238">
        <f>EXP(LN(I49)-1.96*SQRT((D49/(E49*F49))+(D50/(E50*F50))))</f>
        <v>0.60995860791826861</v>
      </c>
      <c r="K49" s="248">
        <f>EXP(LN(I49)+1.96*SQRT((D49/(E49*F49))+(D50/(E50*F50))))</f>
        <v>0.93045219701293369</v>
      </c>
      <c r="L49" s="237">
        <f>H49/H50</f>
        <v>0.75221997444519662</v>
      </c>
      <c r="M49" s="238">
        <f>EXP(LN(L49)-(1.96*SQRT((1/D49)+(1/E49)+(1/D50)+(1/E50))))</f>
        <v>0.60841108946795641</v>
      </c>
      <c r="N49" s="248">
        <f>EXP(LN(L49)+(1.96*SQRT((1/D49)+(1/E49)+(1/D50)+(1/E50))))</f>
        <v>0.93002067146597178</v>
      </c>
      <c r="O49" s="254">
        <f>G50-G49</f>
        <v>1.4941224131913566E-3</v>
      </c>
      <c r="P49" s="260">
        <f>1/O49</f>
        <v>669.28920359614938</v>
      </c>
    </row>
    <row r="50" spans="1:39" x14ac:dyDescent="0.3">
      <c r="A50" s="2"/>
      <c r="B50" s="2"/>
      <c r="C50" s="233" t="s">
        <v>638</v>
      </c>
      <c r="D50" s="233">
        <f>F50-E50</f>
        <v>63827</v>
      </c>
      <c r="E50" s="234">
        <f>SUM(E44,E47)</f>
        <v>389</v>
      </c>
      <c r="F50" s="274">
        <f>SUM(F44,F47)</f>
        <v>64216</v>
      </c>
      <c r="G50" s="283">
        <f>E50/F50</f>
        <v>6.0576803288899961E-3</v>
      </c>
      <c r="H50" s="240">
        <f>E50/D50</f>
        <v>6.0945994641766026E-3</v>
      </c>
      <c r="I50" s="262"/>
      <c r="J50" s="263"/>
      <c r="K50" s="269"/>
      <c r="L50" s="263"/>
      <c r="M50" s="263"/>
      <c r="N50" s="269"/>
      <c r="O50" s="269"/>
      <c r="P50" s="269"/>
    </row>
    <row r="51" spans="1:39" x14ac:dyDescent="0.3">
      <c r="A51" s="2"/>
      <c r="B51" s="2"/>
      <c r="C51" s="235" t="s">
        <v>648</v>
      </c>
      <c r="D51" s="235">
        <f>SUM(D49:D50)</f>
        <v>87821</v>
      </c>
      <c r="E51" s="236">
        <f>SUM(E49:E50)</f>
        <v>499</v>
      </c>
      <c r="F51" s="275">
        <f>SUM(F49:F50)</f>
        <v>88320</v>
      </c>
      <c r="G51" s="284"/>
      <c r="H51" s="264"/>
      <c r="I51" s="263"/>
      <c r="J51" s="263"/>
      <c r="K51" s="263"/>
      <c r="L51" s="263"/>
      <c r="M51" s="263"/>
      <c r="N51" s="263"/>
      <c r="O51" s="263"/>
      <c r="P51" s="263"/>
    </row>
    <row r="52" spans="1:39" ht="15" thickBot="1" x14ac:dyDescent="0.35">
      <c r="A52" s="6"/>
      <c r="B52" s="6"/>
      <c r="C52" s="6"/>
      <c r="D52" s="6"/>
      <c r="E52" s="6"/>
      <c r="F52" s="6"/>
      <c r="G52" s="287"/>
      <c r="H52" s="86"/>
      <c r="I52" s="271"/>
      <c r="J52" s="87"/>
      <c r="K52" s="271"/>
      <c r="L52" s="87"/>
      <c r="M52" s="87"/>
      <c r="N52" s="271"/>
      <c r="O52" s="271"/>
      <c r="P52" s="271"/>
    </row>
    <row r="53" spans="1:39" x14ac:dyDescent="0.3">
      <c r="A53" s="4" t="s">
        <v>680</v>
      </c>
      <c r="B53" s="4" t="s">
        <v>34</v>
      </c>
      <c r="C53" s="225" t="s">
        <v>668</v>
      </c>
      <c r="D53" s="77">
        <f t="shared" ref="D53:F58" si="0">SUM(D2,D12)</f>
        <v>7155</v>
      </c>
      <c r="E53" s="78">
        <f t="shared" si="0"/>
        <v>21</v>
      </c>
      <c r="F53" s="79">
        <f t="shared" si="0"/>
        <v>7176</v>
      </c>
      <c r="G53" s="277">
        <f>E53/F53</f>
        <v>2.926421404682274E-3</v>
      </c>
      <c r="H53" s="71">
        <f>E53/D53</f>
        <v>2.9350104821802936E-3</v>
      </c>
      <c r="I53" s="227">
        <f>G53/G54</f>
        <v>0.59965034965034958</v>
      </c>
      <c r="J53" s="228">
        <f>EXP(LN(I53)-1.96*SQRT((D53/(E53*F53))+(D54/(E54*F54))))</f>
        <v>0.36727919219304639</v>
      </c>
      <c r="K53" s="245">
        <f>EXP(LN(I53)+1.96*SQRT((D53/(E53*F53))+(D54/(E54*F54))))</f>
        <v>0.97903869720663805</v>
      </c>
      <c r="L53" s="227">
        <f>H53/H54</f>
        <v>0.59847531923003627</v>
      </c>
      <c r="M53" s="228">
        <f>EXP(LN(L53)-(1.96*SQRT((1/D53)+(1/E53)+(1/D54)+(1/E54))))</f>
        <v>0.36594725232645736</v>
      </c>
      <c r="N53" s="245">
        <f>EXP(LN(L53)+(1.96*SQRT((1/D53)+(1/E53)+(1/D54)+(1/E54))))</f>
        <v>0.97875501305300705</v>
      </c>
      <c r="O53" s="251">
        <f>G54-G53</f>
        <v>1.9537915500648425E-3</v>
      </c>
      <c r="P53" s="257">
        <f>1/O53</f>
        <v>511.82532751091691</v>
      </c>
    </row>
    <row r="54" spans="1:39" x14ac:dyDescent="0.3">
      <c r="A54" s="4" t="s">
        <v>681</v>
      </c>
      <c r="B54" s="4"/>
      <c r="C54" s="69" t="s">
        <v>638</v>
      </c>
      <c r="D54" s="59">
        <f t="shared" si="0"/>
        <v>13458</v>
      </c>
      <c r="E54" s="60">
        <f t="shared" si="0"/>
        <v>66</v>
      </c>
      <c r="F54" s="65">
        <f t="shared" si="0"/>
        <v>13524</v>
      </c>
      <c r="G54" s="278">
        <f>E54/F54</f>
        <v>4.8802129547471165E-3</v>
      </c>
      <c r="H54" s="72">
        <f>E54/D54</f>
        <v>4.90414623272403E-3</v>
      </c>
      <c r="I54" s="262"/>
      <c r="J54" s="263"/>
      <c r="K54" s="263"/>
      <c r="L54" s="269"/>
      <c r="M54" s="263"/>
      <c r="N54" s="269"/>
      <c r="O54" s="269"/>
      <c r="P54" s="269"/>
    </row>
    <row r="55" spans="1:39" x14ac:dyDescent="0.3">
      <c r="A55" s="4"/>
      <c r="B55" s="4"/>
      <c r="C55" s="11" t="s">
        <v>648</v>
      </c>
      <c r="D55" s="75">
        <f t="shared" si="0"/>
        <v>20613</v>
      </c>
      <c r="E55" s="76">
        <f t="shared" si="0"/>
        <v>87</v>
      </c>
      <c r="F55" s="66">
        <f t="shared" si="0"/>
        <v>20700</v>
      </c>
      <c r="G55" s="279"/>
      <c r="H55" s="269"/>
      <c r="I55" s="270"/>
      <c r="J55" s="263"/>
      <c r="K55" s="263"/>
      <c r="L55" s="270"/>
      <c r="M55" s="263"/>
      <c r="N55" s="270"/>
      <c r="O55" s="270"/>
      <c r="P55" s="270"/>
    </row>
    <row r="56" spans="1:39" x14ac:dyDescent="0.3">
      <c r="A56" s="51"/>
      <c r="B56" s="51" t="s">
        <v>626</v>
      </c>
      <c r="C56" s="226" t="s">
        <v>668</v>
      </c>
      <c r="D56" s="61">
        <f t="shared" si="0"/>
        <v>4946</v>
      </c>
      <c r="E56" s="62">
        <f t="shared" si="0"/>
        <v>22</v>
      </c>
      <c r="F56" s="67">
        <f t="shared" si="0"/>
        <v>4968</v>
      </c>
      <c r="G56" s="280">
        <f>E56/F56</f>
        <v>4.4283413848631237E-3</v>
      </c>
      <c r="H56" s="73">
        <f>E56/D56</f>
        <v>4.4480388192478766E-3</v>
      </c>
      <c r="I56" s="229">
        <f>G56/G57</f>
        <v>0.64991181657848318</v>
      </c>
      <c r="J56" s="230">
        <f>EXP(LN(I56)-1.96*SQRT((D56/(E56*F56))+(D57/(E57*F57))))</f>
        <v>0.41365552753270818</v>
      </c>
      <c r="K56" s="246">
        <f>EXP(LN(I56)+1.96*SQRT((D56/(E56*F56))+(D57/(E57*F57))))</f>
        <v>1.0211041342725573</v>
      </c>
      <c r="L56" s="229">
        <f>H56/H57</f>
        <v>0.64835461074846434</v>
      </c>
      <c r="M56" s="230">
        <f>EXP(LN(L56)-(1.96*SQRT((1/D56)+(1/E56)+(1/D57)+(1/E57))))</f>
        <v>0.41176927220195619</v>
      </c>
      <c r="N56" s="246">
        <f>EXP(LN(L56)+(1.96*SQRT((1/D56)+(1/E56)+(1/D57)+(1/E57))))</f>
        <v>1.0208719534385782</v>
      </c>
      <c r="O56" s="252">
        <f>G57-G56</f>
        <v>2.3854159155911265E-3</v>
      </c>
      <c r="P56" s="258">
        <f>1/O56</f>
        <v>419.21410579345087</v>
      </c>
    </row>
    <row r="57" spans="1:39" x14ac:dyDescent="0.3">
      <c r="A57" s="51"/>
      <c r="B57" s="51"/>
      <c r="C57" s="70" t="s">
        <v>638</v>
      </c>
      <c r="D57" s="63">
        <f t="shared" si="0"/>
        <v>18366</v>
      </c>
      <c r="E57" s="64">
        <f t="shared" si="0"/>
        <v>126</v>
      </c>
      <c r="F57" s="68">
        <f t="shared" si="0"/>
        <v>18492</v>
      </c>
      <c r="G57" s="281">
        <f>E57/F57</f>
        <v>6.8137573004542502E-3</v>
      </c>
      <c r="H57" s="74">
        <f>E57/D57</f>
        <v>6.8605031035609276E-3</v>
      </c>
      <c r="I57" s="262"/>
      <c r="J57" s="263"/>
      <c r="K57" s="263"/>
      <c r="L57" s="269"/>
      <c r="M57" s="263"/>
      <c r="N57" s="269"/>
      <c r="O57" s="269"/>
      <c r="P57" s="269"/>
    </row>
    <row r="58" spans="1:39" ht="15" thickBot="1" x14ac:dyDescent="0.35">
      <c r="A58" s="51"/>
      <c r="B58" s="51"/>
      <c r="C58" s="58" t="s">
        <v>648</v>
      </c>
      <c r="D58" s="80">
        <f t="shared" si="0"/>
        <v>23312</v>
      </c>
      <c r="E58" s="81">
        <f t="shared" si="0"/>
        <v>148</v>
      </c>
      <c r="F58" s="82">
        <f t="shared" si="0"/>
        <v>23460</v>
      </c>
      <c r="G58" s="279"/>
      <c r="H58" s="263"/>
      <c r="I58" s="263"/>
      <c r="J58" s="263"/>
      <c r="K58" s="263"/>
      <c r="L58" s="270"/>
      <c r="M58" s="263"/>
      <c r="N58" s="270"/>
      <c r="O58" s="270"/>
      <c r="P58" s="270"/>
    </row>
    <row r="59" spans="1:39" x14ac:dyDescent="0.3">
      <c r="A59" s="2"/>
      <c r="B59" s="2" t="s">
        <v>661</v>
      </c>
      <c r="C59" s="231" t="s">
        <v>668</v>
      </c>
      <c r="D59" s="272">
        <f>SUM(D53,D56)</f>
        <v>12101</v>
      </c>
      <c r="E59" s="232">
        <f t="shared" ref="E59:F59" si="1">SUM(E53,E56)</f>
        <v>43</v>
      </c>
      <c r="F59" s="273">
        <f t="shared" si="1"/>
        <v>12144</v>
      </c>
      <c r="G59" s="282">
        <f>E59/F59</f>
        <v>3.540843214756258E-3</v>
      </c>
      <c r="H59" s="239">
        <f>E59/D59</f>
        <v>3.5534253367490291E-3</v>
      </c>
      <c r="I59" s="237">
        <f>G59/G60</f>
        <v>0.59043560606060608</v>
      </c>
      <c r="J59" s="238">
        <f>EXP(LN(I59)-1.96*SQRT((D59/(E59*F59))+(D60/(E60*F60))))</f>
        <v>0.4244707479896227</v>
      </c>
      <c r="K59" s="248">
        <f>EXP(LN(I59)+1.96*SQRT((D59/(E59*F59))+(D60/(E60*F60))))</f>
        <v>0.82129147074388731</v>
      </c>
      <c r="L59" s="237">
        <f>H59/H60</f>
        <v>0.58898024956615158</v>
      </c>
      <c r="M59" s="238">
        <f>EXP(LN(L59)-(1.96*SQRT((1/D59)+(1/E59)+(1/D60)+(1/E60))))</f>
        <v>0.42286495825442305</v>
      </c>
      <c r="N59" s="248">
        <f>EXP(LN(L59)+(1.96*SQRT((1/D59)+(1/E59)+(1/D60)+(1/E60))))</f>
        <v>0.82035110171103354</v>
      </c>
      <c r="O59" s="254">
        <f>G60-G59</f>
        <v>2.4561582844941166E-3</v>
      </c>
      <c r="P59" s="260">
        <f>1/O59</f>
        <v>407.1398843930636</v>
      </c>
    </row>
    <row r="60" spans="1:39" x14ac:dyDescent="0.3">
      <c r="A60" s="2"/>
      <c r="B60" s="2"/>
      <c r="C60" s="233" t="s">
        <v>638</v>
      </c>
      <c r="D60" s="233">
        <f t="shared" ref="D60:F61" si="2">SUM(D54,D57)</f>
        <v>31824</v>
      </c>
      <c r="E60" s="234">
        <f t="shared" si="2"/>
        <v>192</v>
      </c>
      <c r="F60" s="274">
        <f>SUM(F54,F57)</f>
        <v>32016</v>
      </c>
      <c r="G60" s="283">
        <f>E60/F60</f>
        <v>5.9970014992503746E-3</v>
      </c>
      <c r="H60" s="240">
        <f>E60/D60</f>
        <v>6.0331825037707393E-3</v>
      </c>
      <c r="I60" s="262"/>
      <c r="J60" s="263"/>
      <c r="K60" s="269"/>
      <c r="L60" s="263"/>
      <c r="M60" s="263"/>
      <c r="N60" s="269"/>
      <c r="O60" s="269"/>
      <c r="P60" s="269"/>
    </row>
    <row r="61" spans="1:39" x14ac:dyDescent="0.3">
      <c r="A61" s="2"/>
      <c r="B61" s="2"/>
      <c r="C61" s="235" t="s">
        <v>648</v>
      </c>
      <c r="D61" s="235">
        <f t="shared" si="2"/>
        <v>43925</v>
      </c>
      <c r="E61" s="236">
        <f t="shared" si="2"/>
        <v>235</v>
      </c>
      <c r="F61" s="275">
        <f t="shared" si="2"/>
        <v>44160</v>
      </c>
      <c r="G61" s="284"/>
      <c r="H61" s="264"/>
      <c r="I61" s="263"/>
      <c r="J61" s="263"/>
      <c r="K61" s="263"/>
      <c r="L61" s="263"/>
      <c r="M61" s="263"/>
      <c r="N61" s="263"/>
      <c r="O61" s="263"/>
      <c r="P61" s="263"/>
      <c r="AF61" s="98"/>
      <c r="AG61" s="98"/>
      <c r="AH61" s="98"/>
      <c r="AI61" s="98"/>
      <c r="AJ61" s="98"/>
      <c r="AK61" s="98"/>
      <c r="AL61" s="98"/>
      <c r="AM61" s="98"/>
    </row>
    <row r="62" spans="1:39" ht="15" thickBot="1" x14ac:dyDescent="0.35">
      <c r="A62" s="6"/>
      <c r="B62" s="6"/>
      <c r="C62" s="6"/>
      <c r="D62" s="6"/>
      <c r="E62" s="6"/>
      <c r="F62" s="6"/>
      <c r="G62" s="287"/>
      <c r="H62" s="86"/>
      <c r="I62" s="271"/>
      <c r="J62" s="87"/>
      <c r="K62" s="271"/>
      <c r="L62" s="87"/>
      <c r="M62" s="87"/>
      <c r="N62" s="271"/>
      <c r="O62" s="271"/>
      <c r="P62" s="271"/>
    </row>
    <row r="63" spans="1:39" x14ac:dyDescent="0.3">
      <c r="A63" s="4" t="s">
        <v>662</v>
      </c>
      <c r="B63" s="4" t="s">
        <v>34</v>
      </c>
      <c r="C63" s="225" t="s">
        <v>668</v>
      </c>
      <c r="D63" s="77">
        <f t="shared" ref="D63:D68" si="3">SUM(D22,D32)</f>
        <v>6503</v>
      </c>
      <c r="E63" s="78">
        <f t="shared" ref="E63:F63" si="4">SUM(E22,E32)</f>
        <v>29</v>
      </c>
      <c r="F63" s="79">
        <f t="shared" si="4"/>
        <v>6532</v>
      </c>
      <c r="G63" s="277">
        <f>E63/F63</f>
        <v>4.439681567666871E-3</v>
      </c>
      <c r="H63" s="71">
        <f>E63/D63</f>
        <v>4.4594802398892821E-3</v>
      </c>
      <c r="I63" s="227">
        <f>G63/G64</f>
        <v>0.81690140845070425</v>
      </c>
      <c r="J63" s="228">
        <f>EXP(LN(I63)-1.96*SQRT((D63/(E63*F63))+(D64/(E64*F64))))</f>
        <v>0.53351625049636753</v>
      </c>
      <c r="K63" s="245">
        <f>EXP(LN(I63)+1.96*SQRT((D63/(E63*F63))+(D64/(E64*F64))))</f>
        <v>1.2508108431709106</v>
      </c>
      <c r="L63" s="227">
        <f>H63/H64</f>
        <v>0.81608488389973866</v>
      </c>
      <c r="M63" s="228">
        <f>EXP(LN(L63)-(1.96*SQRT((1/D63)+(1/E63)+(1/D64)+(1/E64))))</f>
        <v>0.53190905694086332</v>
      </c>
      <c r="N63" s="245">
        <f>EXP(LN(L63)+(1.96*SQRT((1/D63)+(1/E63)+(1/D64)+(1/E64))))</f>
        <v>1.2520834699825274</v>
      </c>
      <c r="O63" s="251">
        <f>G64-G63</f>
        <v>9.9510104102878104E-4</v>
      </c>
      <c r="P63" s="257">
        <f>1/O63</f>
        <v>1004.9230769230772</v>
      </c>
    </row>
    <row r="64" spans="1:39" x14ac:dyDescent="0.3">
      <c r="A64" s="4"/>
      <c r="B64" s="4"/>
      <c r="C64" s="69" t="s">
        <v>638</v>
      </c>
      <c r="D64" s="59">
        <f t="shared" si="3"/>
        <v>14091</v>
      </c>
      <c r="E64" s="60">
        <f t="shared" ref="E64:F68" si="5">SUM(E23,E33)</f>
        <v>77</v>
      </c>
      <c r="F64" s="65">
        <f t="shared" si="5"/>
        <v>14168</v>
      </c>
      <c r="G64" s="278">
        <f>E64/F64</f>
        <v>5.434782608695652E-3</v>
      </c>
      <c r="H64" s="72">
        <f>E64/D64</f>
        <v>5.4644808743169399E-3</v>
      </c>
      <c r="I64" s="262"/>
      <c r="J64" s="263"/>
      <c r="K64" s="263"/>
      <c r="L64" s="269"/>
      <c r="M64" s="263"/>
      <c r="N64" s="269"/>
      <c r="O64" s="269"/>
      <c r="P64" s="269"/>
    </row>
    <row r="65" spans="1:16" x14ac:dyDescent="0.3">
      <c r="A65" s="4"/>
      <c r="B65" s="4"/>
      <c r="C65" s="11" t="s">
        <v>648</v>
      </c>
      <c r="D65" s="75">
        <f t="shared" si="3"/>
        <v>20594</v>
      </c>
      <c r="E65" s="76">
        <f t="shared" si="5"/>
        <v>106</v>
      </c>
      <c r="F65" s="66">
        <f t="shared" si="5"/>
        <v>20700</v>
      </c>
      <c r="G65" s="279"/>
      <c r="H65" s="269"/>
      <c r="I65" s="270"/>
      <c r="J65" s="263"/>
      <c r="K65" s="263"/>
      <c r="L65" s="270"/>
      <c r="M65" s="263"/>
      <c r="N65" s="270"/>
      <c r="O65" s="270"/>
      <c r="P65" s="270"/>
    </row>
    <row r="66" spans="1:16" x14ac:dyDescent="0.3">
      <c r="A66" s="51"/>
      <c r="B66" s="51" t="s">
        <v>626</v>
      </c>
      <c r="C66" s="226" t="s">
        <v>668</v>
      </c>
      <c r="D66" s="61">
        <f t="shared" si="3"/>
        <v>5390</v>
      </c>
      <c r="E66" s="62">
        <f t="shared" si="5"/>
        <v>38</v>
      </c>
      <c r="F66" s="67">
        <f t="shared" si="5"/>
        <v>5428</v>
      </c>
      <c r="G66" s="280">
        <f>E66/F66</f>
        <v>7.0007369196757553E-3</v>
      </c>
      <c r="H66" s="73">
        <f>E66/D66</f>
        <v>7.0500927643784789E-3</v>
      </c>
      <c r="I66" s="229">
        <f>G66/G67</f>
        <v>1.0519774011299434</v>
      </c>
      <c r="J66" s="230">
        <f>EXP(LN(I66)-1.96*SQRT((D66/(E66*F66))+(D67/(E67*F67))))</f>
        <v>0.73132006699054497</v>
      </c>
      <c r="K66" s="246">
        <f>EXP(LN(I66)+1.96*SQRT((D66/(E66*F66))+(D67/(E67*F67))))</f>
        <v>1.5132313503198558</v>
      </c>
      <c r="L66" s="229">
        <f>H66/H67</f>
        <v>1.0523438466295609</v>
      </c>
      <c r="M66" s="230">
        <f>EXP(LN(L66)-(1.96*SQRT((1/D66)+(1/E66)+(1/D67)+(1/E67))))</f>
        <v>0.72972439111410226</v>
      </c>
      <c r="N66" s="246">
        <f>EXP(LN(L66)+(1.96*SQRT((1/D66)+(1/E66)+(1/D67)+(1/E67))))</f>
        <v>1.5175970339272098</v>
      </c>
      <c r="O66" s="252">
        <f>G67-G66</f>
        <v>-3.4590107229332413E-4</v>
      </c>
      <c r="P66" s="258">
        <f>1/O66</f>
        <v>-2891</v>
      </c>
    </row>
    <row r="67" spans="1:16" x14ac:dyDescent="0.3">
      <c r="A67" s="51"/>
      <c r="B67" s="51"/>
      <c r="C67" s="70" t="s">
        <v>638</v>
      </c>
      <c r="D67" s="63">
        <f t="shared" si="3"/>
        <v>17912</v>
      </c>
      <c r="E67" s="64">
        <f t="shared" si="5"/>
        <v>120</v>
      </c>
      <c r="F67" s="68">
        <f t="shared" si="5"/>
        <v>18032</v>
      </c>
      <c r="G67" s="281">
        <f>E67/F67</f>
        <v>6.6548358473824312E-3</v>
      </c>
      <c r="H67" s="74">
        <f>E67/D67</f>
        <v>6.6994193836534171E-3</v>
      </c>
      <c r="I67" s="262"/>
      <c r="J67" s="263"/>
      <c r="K67" s="263"/>
      <c r="L67" s="269"/>
      <c r="M67" s="263"/>
      <c r="N67" s="269"/>
      <c r="O67" s="269"/>
      <c r="P67" s="269"/>
    </row>
    <row r="68" spans="1:16" ht="15" thickBot="1" x14ac:dyDescent="0.35">
      <c r="A68" s="51"/>
      <c r="B68" s="51"/>
      <c r="C68" s="58" t="s">
        <v>648</v>
      </c>
      <c r="D68" s="80">
        <f t="shared" si="3"/>
        <v>23302</v>
      </c>
      <c r="E68" s="81">
        <f t="shared" si="5"/>
        <v>158</v>
      </c>
      <c r="F68" s="82">
        <f t="shared" si="5"/>
        <v>23460</v>
      </c>
      <c r="G68" s="279"/>
      <c r="H68" s="263"/>
      <c r="I68" s="263"/>
      <c r="J68" s="263"/>
      <c r="K68" s="263"/>
      <c r="L68" s="270"/>
      <c r="M68" s="263"/>
      <c r="N68" s="270"/>
      <c r="O68" s="270"/>
      <c r="P68" s="270"/>
    </row>
    <row r="69" spans="1:16" x14ac:dyDescent="0.3">
      <c r="A69" s="2"/>
      <c r="B69" s="2" t="s">
        <v>661</v>
      </c>
      <c r="C69" s="231" t="s">
        <v>668</v>
      </c>
      <c r="D69" s="272">
        <f>SUM(D63,D66)</f>
        <v>11893</v>
      </c>
      <c r="E69" s="232">
        <f t="shared" ref="E69:F69" si="6">SUM(E63,E66)</f>
        <v>67</v>
      </c>
      <c r="F69" s="273">
        <f t="shared" si="6"/>
        <v>11960</v>
      </c>
      <c r="G69" s="282">
        <f>E69/F69</f>
        <v>5.6020066889632108E-3</v>
      </c>
      <c r="H69" s="239">
        <f>E69/D69</f>
        <v>5.6335659631716137E-3</v>
      </c>
      <c r="I69" s="237">
        <f>G69/G70</f>
        <v>0.91565794611479889</v>
      </c>
      <c r="J69" s="238">
        <f>EXP(LN(I69)-1.96*SQRT((D69/(E69*F69))+(D70/(E70*F70))))</f>
        <v>0.6945347768958392</v>
      </c>
      <c r="K69" s="248">
        <f>EXP(LN(I69)+1.96*SQRT((D69/(E69*F69))+(D70/(E70*F70))))</f>
        <v>1.2071814143425001</v>
      </c>
      <c r="L69" s="237">
        <f>H69/H70</f>
        <v>0.9151827995907672</v>
      </c>
      <c r="M69" s="238">
        <f>EXP(LN(L69)-(1.96*SQRT((1/D69)+(1/E69)+(1/D70)+(1/E70))))</f>
        <v>0.69306892274022747</v>
      </c>
      <c r="N69" s="248">
        <f>EXP(LN(L69)+(1.96*SQRT((1/D69)+(1/E69)+(1/D70)+(1/E70))))</f>
        <v>1.2084794588037302</v>
      </c>
      <c r="O69" s="254">
        <f>G70-G69</f>
        <v>5.1600573339703748E-4</v>
      </c>
      <c r="P69" s="260">
        <f>1/O69</f>
        <v>1937.962962962964</v>
      </c>
    </row>
    <row r="70" spans="1:16" x14ac:dyDescent="0.3">
      <c r="A70" s="2"/>
      <c r="B70" s="2"/>
      <c r="C70" s="233" t="s">
        <v>638</v>
      </c>
      <c r="D70" s="233">
        <f t="shared" ref="D70:E70" si="7">SUM(D64,D67)</f>
        <v>32003</v>
      </c>
      <c r="E70" s="234">
        <f t="shared" si="7"/>
        <v>197</v>
      </c>
      <c r="F70" s="274">
        <f>SUM(F64,F67)</f>
        <v>32200</v>
      </c>
      <c r="G70" s="283">
        <f>E70/F70</f>
        <v>6.1180124223602483E-3</v>
      </c>
      <c r="H70" s="240">
        <f>E70/D70</f>
        <v>6.1556729056650942E-3</v>
      </c>
      <c r="I70" s="262"/>
      <c r="J70" s="263"/>
      <c r="K70" s="269"/>
      <c r="L70" s="263"/>
      <c r="M70" s="263"/>
      <c r="N70" s="269"/>
      <c r="O70" s="269"/>
      <c r="P70" s="269"/>
    </row>
    <row r="71" spans="1:16" x14ac:dyDescent="0.3">
      <c r="A71" s="2"/>
      <c r="B71" s="2"/>
      <c r="C71" s="235" t="s">
        <v>648</v>
      </c>
      <c r="D71" s="235">
        <f t="shared" ref="D71:F71" si="8">SUM(D65,D68)</f>
        <v>43896</v>
      </c>
      <c r="E71" s="236">
        <f t="shared" si="8"/>
        <v>264</v>
      </c>
      <c r="F71" s="275">
        <f t="shared" si="8"/>
        <v>44160</v>
      </c>
      <c r="G71" s="284"/>
      <c r="H71" s="264"/>
      <c r="I71" s="263"/>
      <c r="J71" s="263"/>
      <c r="K71" s="263"/>
      <c r="L71" s="263"/>
      <c r="M71" s="263"/>
      <c r="N71" s="263"/>
      <c r="O71" s="263"/>
      <c r="P71" s="263"/>
    </row>
    <row r="72" spans="1:16" x14ac:dyDescent="0.3">
      <c r="A72" s="6"/>
      <c r="B72" s="6"/>
      <c r="C72" s="6"/>
      <c r="D72" s="6"/>
      <c r="E72" s="6"/>
      <c r="F72" s="6"/>
      <c r="G72" s="287"/>
      <c r="H72" s="86"/>
      <c r="I72" s="87"/>
      <c r="J72" s="87"/>
      <c r="K72" s="87"/>
      <c r="L72" s="87"/>
      <c r="M72" s="87"/>
      <c r="N72" s="87"/>
      <c r="O72" s="87"/>
      <c r="P72" s="87"/>
    </row>
    <row r="79" spans="1:16" ht="15" thickBot="1" x14ac:dyDescent="0.35">
      <c r="A79" s="52" t="s">
        <v>649</v>
      </c>
      <c r="B79" s="52" t="s">
        <v>629</v>
      </c>
      <c r="C79" s="52" t="s">
        <v>652</v>
      </c>
      <c r="D79" s="52" t="s">
        <v>655</v>
      </c>
      <c r="E79" s="53" t="s">
        <v>656</v>
      </c>
      <c r="F79" s="52" t="s">
        <v>648</v>
      </c>
      <c r="G79" s="276" t="s">
        <v>650</v>
      </c>
      <c r="H79" s="54" t="s">
        <v>651</v>
      </c>
      <c r="I79" s="241" t="s">
        <v>682</v>
      </c>
      <c r="J79" s="85" t="s">
        <v>657</v>
      </c>
      <c r="K79" s="244" t="s">
        <v>658</v>
      </c>
      <c r="L79" s="241" t="s">
        <v>630</v>
      </c>
      <c r="M79" s="85" t="s">
        <v>659</v>
      </c>
      <c r="N79" s="244" t="s">
        <v>660</v>
      </c>
      <c r="O79" s="250" t="s">
        <v>653</v>
      </c>
      <c r="P79" s="256" t="s">
        <v>654</v>
      </c>
    </row>
    <row r="80" spans="1:16" x14ac:dyDescent="0.3">
      <c r="A80" s="4" t="s">
        <v>640</v>
      </c>
      <c r="B80" s="4" t="s">
        <v>668</v>
      </c>
      <c r="C80" s="225" t="s">
        <v>34</v>
      </c>
      <c r="D80" s="77">
        <f>F80-E80</f>
        <v>3532</v>
      </c>
      <c r="E80" s="78">
        <f>E2</f>
        <v>10</v>
      </c>
      <c r="F80" s="79">
        <f>F2</f>
        <v>3542</v>
      </c>
      <c r="G80" s="277">
        <f>E80/F80</f>
        <v>2.82326369282891E-3</v>
      </c>
      <c r="H80" s="71">
        <f>E80/D80</f>
        <v>2.8312570781426952E-3</v>
      </c>
      <c r="I80" s="227">
        <f>G80/G81</f>
        <v>0.59523809523809512</v>
      </c>
      <c r="J80" s="228">
        <f>EXP(LN(I80)-1.96*SQRT((D80/(E80*F80))+(D81/(E81*F81))))</f>
        <v>0.2575700966621301</v>
      </c>
      <c r="K80" s="245">
        <f>EXP(LN(I80)+1.96*SQRT((D80/(E80*F80))+(D81/(E81*F81))))</f>
        <v>1.3755804521339405</v>
      </c>
      <c r="L80" s="227">
        <f>H80/H81</f>
        <v>0.59409211023027553</v>
      </c>
      <c r="M80" s="228">
        <f>EXP(LN(L80)-(1.96*SQRT((1/D80)+(1/E80)+(1/D81)+(1/E81))))</f>
        <v>0.25627650783718831</v>
      </c>
      <c r="N80" s="245">
        <f>EXP(LN(L80)+(1.96*SQRT((1/D80)+(1/E80)+(1/D81)+(1/E81))))</f>
        <v>1.3772055754017336</v>
      </c>
      <c r="O80" s="251">
        <f>G81-G80</f>
        <v>1.9198193111236595E-3</v>
      </c>
      <c r="P80" s="257">
        <f>1/O80</f>
        <v>520.88235294117635</v>
      </c>
    </row>
    <row r="81" spans="1:16" x14ac:dyDescent="0.3">
      <c r="A81" s="4"/>
      <c r="B81" s="4"/>
      <c r="C81" s="69" t="s">
        <v>626</v>
      </c>
      <c r="D81" s="59">
        <f>F81-E81</f>
        <v>2518</v>
      </c>
      <c r="E81" s="60">
        <f>E5</f>
        <v>12</v>
      </c>
      <c r="F81" s="65">
        <f>F5</f>
        <v>2530</v>
      </c>
      <c r="G81" s="278">
        <f>E81/F81</f>
        <v>4.7430830039525695E-3</v>
      </c>
      <c r="H81" s="72">
        <f>E81/D81</f>
        <v>4.7656870532168391E-3</v>
      </c>
      <c r="I81" s="262"/>
      <c r="J81" s="263"/>
      <c r="K81" s="263"/>
      <c r="L81" s="269"/>
      <c r="M81" s="263"/>
      <c r="N81" s="269"/>
      <c r="O81" s="269"/>
      <c r="P81" s="269"/>
    </row>
    <row r="82" spans="1:16" x14ac:dyDescent="0.3">
      <c r="A82" s="4"/>
      <c r="B82" s="4"/>
      <c r="C82" s="11" t="s">
        <v>648</v>
      </c>
      <c r="D82" s="75">
        <f>D80+D81</f>
        <v>6050</v>
      </c>
      <c r="E82" s="76">
        <f>E80+E81</f>
        <v>22</v>
      </c>
      <c r="F82" s="66">
        <f>F80+F81</f>
        <v>6072</v>
      </c>
      <c r="G82" s="279"/>
      <c r="H82" s="269"/>
      <c r="I82" s="270"/>
      <c r="J82" s="263"/>
      <c r="K82" s="263"/>
      <c r="L82" s="270"/>
      <c r="M82" s="263"/>
      <c r="N82" s="270"/>
      <c r="O82" s="270"/>
      <c r="P82" s="270"/>
    </row>
    <row r="83" spans="1:16" x14ac:dyDescent="0.3">
      <c r="A83" s="51"/>
      <c r="B83" s="51" t="s">
        <v>638</v>
      </c>
      <c r="C83" s="226" t="s">
        <v>34</v>
      </c>
      <c r="D83" s="61">
        <f>F83-E83</f>
        <v>6785</v>
      </c>
      <c r="E83" s="62">
        <f>E3</f>
        <v>23</v>
      </c>
      <c r="F83" s="67">
        <f>F3</f>
        <v>6808</v>
      </c>
      <c r="G83" s="280">
        <f>E83/F83</f>
        <v>3.3783783783783786E-3</v>
      </c>
      <c r="H83" s="73">
        <f>E83/D83</f>
        <v>3.3898305084745762E-3</v>
      </c>
      <c r="I83" s="229">
        <f>G83/G84</f>
        <v>0.54528212422949274</v>
      </c>
      <c r="J83" s="230">
        <f>EXP(LN(I83)-1.96*SQRT((D83/(E83*F83))+(D84/(E84*F84))))</f>
        <v>0.33634797675440753</v>
      </c>
      <c r="K83" s="246">
        <f>EXP(LN(I83)+1.96*SQRT((D83/(E83*F83))+(D84/(E84*F84))))</f>
        <v>0.88400292421361126</v>
      </c>
      <c r="L83" s="229">
        <f>H83/H84</f>
        <v>0.54374070770145699</v>
      </c>
      <c r="M83" s="230">
        <f>EXP(LN(L83)-(1.96*SQRT((1/D83)+(1/E83)+(1/D84)+(1/E84))))</f>
        <v>0.33471616516207292</v>
      </c>
      <c r="N83" s="246">
        <f>EXP(LN(L83)+(1.96*SQRT((1/D83)+(1/E83)+(1/D84)+(1/E84))))</f>
        <v>0.8832975158774381</v>
      </c>
      <c r="O83" s="252">
        <f>G84-G83</f>
        <v>2.8172737955346645E-3</v>
      </c>
      <c r="P83" s="258">
        <f>1/O83</f>
        <v>354.95307612095939</v>
      </c>
    </row>
    <row r="84" spans="1:16" x14ac:dyDescent="0.3">
      <c r="A84" s="51"/>
      <c r="B84" s="51"/>
      <c r="C84" s="70" t="s">
        <v>626</v>
      </c>
      <c r="D84" s="63">
        <f>F84-E84</f>
        <v>9143</v>
      </c>
      <c r="E84" s="64">
        <f>E6</f>
        <v>57</v>
      </c>
      <c r="F84" s="68">
        <f>F6</f>
        <v>9200</v>
      </c>
      <c r="G84" s="281">
        <f>E84/F84</f>
        <v>6.1956521739130431E-3</v>
      </c>
      <c r="H84" s="74">
        <f>E84/D84</f>
        <v>6.2342775894126653E-3</v>
      </c>
      <c r="I84" s="262"/>
      <c r="J84" s="263"/>
      <c r="K84" s="263"/>
      <c r="L84" s="269"/>
      <c r="M84" s="263"/>
      <c r="N84" s="269"/>
      <c r="O84" s="269"/>
      <c r="P84" s="269"/>
    </row>
    <row r="85" spans="1:16" ht="15" thickBot="1" x14ac:dyDescent="0.35">
      <c r="A85" s="51"/>
      <c r="B85" s="51"/>
      <c r="C85" s="58" t="s">
        <v>648</v>
      </c>
      <c r="D85" s="80">
        <f>D83+D84</f>
        <v>15928</v>
      </c>
      <c r="E85" s="81">
        <f>E83+E84</f>
        <v>80</v>
      </c>
      <c r="F85" s="82">
        <f>F83+F84</f>
        <v>16008</v>
      </c>
      <c r="G85" s="279"/>
      <c r="H85" s="263"/>
      <c r="I85" s="263"/>
      <c r="J85" s="263"/>
      <c r="K85" s="263"/>
      <c r="L85" s="270"/>
      <c r="M85" s="263"/>
      <c r="N85" s="270"/>
      <c r="O85" s="270"/>
      <c r="P85" s="270"/>
    </row>
    <row r="86" spans="1:16" x14ac:dyDescent="0.3">
      <c r="A86" s="2"/>
      <c r="B86" s="2" t="s">
        <v>631</v>
      </c>
      <c r="C86" s="231" t="s">
        <v>34</v>
      </c>
      <c r="D86" s="272">
        <f>F86-E86</f>
        <v>10317</v>
      </c>
      <c r="E86" s="232">
        <f>SUM(E80,E83)</f>
        <v>33</v>
      </c>
      <c r="F86" s="273">
        <f>SUM(F80,F83)</f>
        <v>10350</v>
      </c>
      <c r="G86" s="282">
        <f>E86/F86</f>
        <v>3.1884057971014491E-3</v>
      </c>
      <c r="H86" s="239">
        <f>E86/D86</f>
        <v>3.1986042454201801E-3</v>
      </c>
      <c r="I86" s="237">
        <f>G86/G87</f>
        <v>0.54202898550724632</v>
      </c>
      <c r="J86" s="238">
        <f>EXP(LN(I86)-1.96*SQRT((D86/(E86*F86))+(D87/(E87*F87))))</f>
        <v>0.35828478524302726</v>
      </c>
      <c r="K86" s="248">
        <f>EXP(LN(I86)+1.96*SQRT((D86/(E86*F86))+(D87/(E87*F87))))</f>
        <v>0.82000529531481781</v>
      </c>
      <c r="L86" s="237">
        <f>H86/H87</f>
        <v>0.54056411747601041</v>
      </c>
      <c r="M86" s="238">
        <f>EXP(LN(L86)-(1.96*SQRT((1/D86)+(1/E86)+(1/D87)+(1/E87))))</f>
        <v>0.35671386328169896</v>
      </c>
      <c r="N86" s="248">
        <f>EXP(LN(L86)+(1.96*SQRT((1/D86)+(1/E86)+(1/D87)+(1/E87))))</f>
        <v>0.81917075611905343</v>
      </c>
      <c r="O86" s="254">
        <f>G87-G86</f>
        <v>2.6939471440750214E-3</v>
      </c>
      <c r="P86" s="260">
        <f>1/O86</f>
        <v>371.20253164556959</v>
      </c>
    </row>
    <row r="87" spans="1:16" x14ac:dyDescent="0.3">
      <c r="A87" s="2"/>
      <c r="B87" s="2"/>
      <c r="C87" s="233" t="s">
        <v>626</v>
      </c>
      <c r="D87" s="233">
        <f>F87-E87</f>
        <v>11661</v>
      </c>
      <c r="E87" s="234">
        <f>SUM(E81,E84)</f>
        <v>69</v>
      </c>
      <c r="F87" s="274">
        <f>SUM(F81,F84)</f>
        <v>11730</v>
      </c>
      <c r="G87" s="283">
        <f>E87/F87</f>
        <v>5.8823529411764705E-3</v>
      </c>
      <c r="H87" s="240">
        <f>E87/D87</f>
        <v>5.9171597633136093E-3</v>
      </c>
      <c r="I87" s="262"/>
      <c r="J87" s="263"/>
      <c r="K87" s="269"/>
      <c r="L87" s="263"/>
      <c r="M87" s="263"/>
      <c r="N87" s="269"/>
      <c r="O87" s="269"/>
      <c r="P87" s="269"/>
    </row>
    <row r="88" spans="1:16" x14ac:dyDescent="0.3">
      <c r="A88" s="2"/>
      <c r="B88" s="2"/>
      <c r="C88" s="235" t="s">
        <v>648</v>
      </c>
      <c r="D88" s="235">
        <f>SUM(D86:D87)</f>
        <v>21978</v>
      </c>
      <c r="E88" s="236">
        <f>SUM(E86:E87)</f>
        <v>102</v>
      </c>
      <c r="F88" s="275">
        <f>SUM(F86:F87)</f>
        <v>22080</v>
      </c>
      <c r="G88" s="284"/>
      <c r="H88" s="264"/>
      <c r="I88" s="263"/>
      <c r="J88" s="263"/>
      <c r="K88" s="263"/>
      <c r="L88" s="263"/>
      <c r="M88" s="263"/>
      <c r="N88" s="263"/>
      <c r="O88" s="263"/>
      <c r="P88" s="263"/>
    </row>
    <row r="89" spans="1:16" ht="15" thickBot="1" x14ac:dyDescent="0.35">
      <c r="A89" s="46"/>
      <c r="B89" s="46"/>
      <c r="C89" s="46"/>
      <c r="D89" s="46"/>
      <c r="E89" s="46"/>
      <c r="F89" s="46"/>
      <c r="G89" s="285"/>
      <c r="H89" s="48"/>
      <c r="I89" s="242"/>
      <c r="J89" s="83"/>
      <c r="K89" s="247"/>
      <c r="L89" s="242"/>
      <c r="M89" s="83"/>
      <c r="N89" s="247"/>
      <c r="O89" s="253"/>
      <c r="P89" s="259"/>
    </row>
    <row r="90" spans="1:16" x14ac:dyDescent="0.3">
      <c r="A90" s="4" t="s">
        <v>639</v>
      </c>
      <c r="B90" s="4" t="s">
        <v>668</v>
      </c>
      <c r="C90" s="225" t="s">
        <v>34</v>
      </c>
      <c r="D90" s="77">
        <f>F90-E90</f>
        <v>3623</v>
      </c>
      <c r="E90" s="78">
        <f>E12</f>
        <v>11</v>
      </c>
      <c r="F90" s="79">
        <f>F12</f>
        <v>3634</v>
      </c>
      <c r="G90" s="277">
        <f>E90/F90</f>
        <v>3.026967528893781E-3</v>
      </c>
      <c r="H90" s="71">
        <f>E90/D90</f>
        <v>3.0361578802097708E-3</v>
      </c>
      <c r="I90" s="227">
        <f>G90/G91</f>
        <v>0.73797468354430384</v>
      </c>
      <c r="J90" s="228">
        <f>EXP(LN(I90)-1.96*SQRT((D90/(E90*F90))+(D91/(E91*F91))))</f>
        <v>0.31389622780463777</v>
      </c>
      <c r="K90" s="245">
        <f>EXP(LN(I90)+1.96*SQRT((D90/(E90*F90))+(D91/(E91*F91))))</f>
        <v>1.7349894178762382</v>
      </c>
      <c r="L90" s="227">
        <f>H90/H91</f>
        <v>0.73717913331493234</v>
      </c>
      <c r="M90" s="228">
        <f>EXP(LN(L90)-(1.96*SQRT((1/D90)+(1/E90)+(1/D91)+(1/E91))))</f>
        <v>0.31259356133289173</v>
      </c>
      <c r="N90" s="245">
        <f>EXP(LN(L90)+(1.96*SQRT((1/D90)+(1/E90)+(1/D91)+(1/E91))))</f>
        <v>1.7384653486711903</v>
      </c>
      <c r="O90" s="251">
        <f>G91-G90</f>
        <v>1.0747551946501074E-3</v>
      </c>
      <c r="P90" s="257">
        <f>1/O90</f>
        <v>930.44444444444457</v>
      </c>
    </row>
    <row r="91" spans="1:16" x14ac:dyDescent="0.3">
      <c r="A91" s="4"/>
      <c r="B91" s="4"/>
      <c r="C91" s="69" t="s">
        <v>626</v>
      </c>
      <c r="D91" s="59">
        <f>F91-E91</f>
        <v>2428</v>
      </c>
      <c r="E91" s="60">
        <f>E15</f>
        <v>10</v>
      </c>
      <c r="F91" s="65">
        <f>F15</f>
        <v>2438</v>
      </c>
      <c r="G91" s="278">
        <f>E91/F91</f>
        <v>4.1017227235438884E-3</v>
      </c>
      <c r="H91" s="72">
        <f>E91/D91</f>
        <v>4.1186161449752881E-3</v>
      </c>
      <c r="I91" s="262"/>
      <c r="J91" s="263"/>
      <c r="K91" s="263"/>
      <c r="L91" s="269"/>
      <c r="M91" s="263"/>
      <c r="N91" s="269"/>
      <c r="O91" s="269"/>
      <c r="P91" s="269"/>
    </row>
    <row r="92" spans="1:16" x14ac:dyDescent="0.3">
      <c r="A92" s="4"/>
      <c r="B92" s="4"/>
      <c r="C92" s="11" t="s">
        <v>648</v>
      </c>
      <c r="D92" s="75">
        <f>D90+D91</f>
        <v>6051</v>
      </c>
      <c r="E92" s="76">
        <f>E90+E91</f>
        <v>21</v>
      </c>
      <c r="F92" s="66">
        <f>F90+F91</f>
        <v>6072</v>
      </c>
      <c r="G92" s="279"/>
      <c r="H92" s="269"/>
      <c r="I92" s="270"/>
      <c r="J92" s="263"/>
      <c r="K92" s="263"/>
      <c r="L92" s="270"/>
      <c r="M92" s="263"/>
      <c r="N92" s="270"/>
      <c r="O92" s="270"/>
      <c r="P92" s="270"/>
    </row>
    <row r="93" spans="1:16" x14ac:dyDescent="0.3">
      <c r="A93" s="51"/>
      <c r="B93" s="51" t="s">
        <v>638</v>
      </c>
      <c r="C93" s="226" t="s">
        <v>34</v>
      </c>
      <c r="D93" s="61">
        <f>F93-E93</f>
        <v>6673</v>
      </c>
      <c r="E93" s="62">
        <f>E13</f>
        <v>43</v>
      </c>
      <c r="F93" s="67">
        <f>F13</f>
        <v>6716</v>
      </c>
      <c r="G93" s="280">
        <f>E93/F93</f>
        <v>6.4026206075044672E-3</v>
      </c>
      <c r="H93" s="73">
        <f>E93/D93</f>
        <v>6.4438783156001798E-3</v>
      </c>
      <c r="I93" s="229">
        <f>G93/G94</f>
        <v>0.86221957514393499</v>
      </c>
      <c r="J93" s="230">
        <f>EXP(LN(I93)-1.96*SQRT((D93/(E93*F93))+(D94/(E94*F94))))</f>
        <v>0.58992642911046034</v>
      </c>
      <c r="K93" s="246">
        <f>EXP(LN(I93)+1.96*SQRT((D93/(E93*F93))+(D94/(E94*F94))))</f>
        <v>1.2601954397642119</v>
      </c>
      <c r="L93" s="229">
        <f>H93/H94</f>
        <v>0.86133173485189074</v>
      </c>
      <c r="M93" s="230">
        <f>EXP(LN(L93)-(1.96*SQRT((1/D93)+(1/E93)+(1/D94)+(1/E94))))</f>
        <v>0.5877907091243042</v>
      </c>
      <c r="N93" s="246">
        <f>EXP(LN(L93)+(1.96*SQRT((1/D93)+(1/E93)+(1/D94)+(1/E94))))</f>
        <v>1.2621709495344791</v>
      </c>
      <c r="O93" s="252">
        <f>G94-G93</f>
        <v>1.0231219667529582E-3</v>
      </c>
      <c r="P93" s="258">
        <f>1/O93</f>
        <v>977.40057636887673</v>
      </c>
    </row>
    <row r="94" spans="1:16" x14ac:dyDescent="0.3">
      <c r="A94" s="51"/>
      <c r="B94" s="51"/>
      <c r="C94" s="70" t="s">
        <v>626</v>
      </c>
      <c r="D94" s="63">
        <f>F94-E94</f>
        <v>9223</v>
      </c>
      <c r="E94" s="64">
        <f>E16</f>
        <v>69</v>
      </c>
      <c r="F94" s="68">
        <f>F16</f>
        <v>9292</v>
      </c>
      <c r="G94" s="281">
        <f>E94/F94</f>
        <v>7.4257425742574254E-3</v>
      </c>
      <c r="H94" s="74">
        <f>E94/D94</f>
        <v>7.481296758104738E-3</v>
      </c>
      <c r="I94" s="262"/>
      <c r="J94" s="263"/>
      <c r="K94" s="263"/>
      <c r="L94" s="269"/>
      <c r="M94" s="263"/>
      <c r="N94" s="269"/>
      <c r="O94" s="269"/>
      <c r="P94" s="269"/>
    </row>
    <row r="95" spans="1:16" ht="15" thickBot="1" x14ac:dyDescent="0.35">
      <c r="A95" s="51"/>
      <c r="B95" s="51"/>
      <c r="C95" s="58" t="s">
        <v>648</v>
      </c>
      <c r="D95" s="80">
        <f>D93+D94</f>
        <v>15896</v>
      </c>
      <c r="E95" s="81">
        <f>E93+E94</f>
        <v>112</v>
      </c>
      <c r="F95" s="82">
        <f>F93+F94</f>
        <v>16008</v>
      </c>
      <c r="G95" s="279"/>
      <c r="H95" s="263"/>
      <c r="I95" s="263"/>
      <c r="J95" s="263"/>
      <c r="K95" s="263"/>
      <c r="L95" s="270"/>
      <c r="M95" s="263"/>
      <c r="N95" s="270"/>
      <c r="O95" s="270"/>
      <c r="P95" s="270"/>
    </row>
    <row r="96" spans="1:16" x14ac:dyDescent="0.3">
      <c r="A96" s="2"/>
      <c r="B96" s="2" t="s">
        <v>631</v>
      </c>
      <c r="C96" s="231" t="s">
        <v>34</v>
      </c>
      <c r="D96" s="272">
        <f>F96-E96</f>
        <v>10296</v>
      </c>
      <c r="E96" s="232">
        <f>SUM(E90,E93)</f>
        <v>54</v>
      </c>
      <c r="F96" s="273">
        <f>SUM(F90,F93)</f>
        <v>10350</v>
      </c>
      <c r="G96" s="282">
        <f>E96/F96</f>
        <v>5.2173913043478265E-3</v>
      </c>
      <c r="H96" s="239">
        <f>E96/D96</f>
        <v>5.244755244755245E-3</v>
      </c>
      <c r="I96" s="237">
        <f>G96/G97</f>
        <v>0.77468354430379749</v>
      </c>
      <c r="J96" s="238">
        <f>EXP(LN(I96)-1.96*SQRT((D96/(E96*F96))+(D97/(E97*F97))))</f>
        <v>0.54861094229707585</v>
      </c>
      <c r="K96" s="248">
        <f>EXP(LN(I96)+1.96*SQRT((D96/(E96*F96))+(D97/(E97*F97))))</f>
        <v>1.0939165582485186</v>
      </c>
      <c r="L96" s="237">
        <f>H96/H97</f>
        <v>0.77350181464105516</v>
      </c>
      <c r="M96" s="238">
        <f>EXP(LN(L96)-(1.96*SQRT((1/D96)+(1/E96)+(1/D97)+(1/E97))))</f>
        <v>0.5466660339135766</v>
      </c>
      <c r="N96" s="248">
        <f>EXP(LN(L96)+(1.96*SQRT((1/D96)+(1/E96)+(1/D97)+(1/E97))))</f>
        <v>1.0944617373970456</v>
      </c>
      <c r="O96" s="254">
        <f>G97-G96</f>
        <v>1.5174765558397269E-3</v>
      </c>
      <c r="P96" s="260">
        <f>1/O96</f>
        <v>658.98876404494399</v>
      </c>
    </row>
    <row r="97" spans="1:16" x14ac:dyDescent="0.3">
      <c r="A97" s="2"/>
      <c r="B97" s="2"/>
      <c r="C97" s="233" t="s">
        <v>626</v>
      </c>
      <c r="D97" s="233">
        <f>F97-E97</f>
        <v>11651</v>
      </c>
      <c r="E97" s="234">
        <f>SUM(E91,E94)</f>
        <v>79</v>
      </c>
      <c r="F97" s="274">
        <f>SUM(F91,F94)</f>
        <v>11730</v>
      </c>
      <c r="G97" s="283">
        <f>E97/F97</f>
        <v>6.7348678601875534E-3</v>
      </c>
      <c r="H97" s="240">
        <f>E97/D97</f>
        <v>6.7805338597545272E-3</v>
      </c>
      <c r="I97" s="262"/>
      <c r="J97" s="263"/>
      <c r="K97" s="269"/>
      <c r="L97" s="263"/>
      <c r="M97" s="263"/>
      <c r="N97" s="269"/>
      <c r="O97" s="269"/>
      <c r="P97" s="269"/>
    </row>
    <row r="98" spans="1:16" x14ac:dyDescent="0.3">
      <c r="A98" s="2"/>
      <c r="B98" s="2"/>
      <c r="C98" s="235" t="s">
        <v>648</v>
      </c>
      <c r="D98" s="235">
        <f>SUM(D96:D97)</f>
        <v>21947</v>
      </c>
      <c r="E98" s="236">
        <f>SUM(E96:E97)</f>
        <v>133</v>
      </c>
      <c r="F98" s="275">
        <f>SUM(F96:F97)</f>
        <v>22080</v>
      </c>
      <c r="G98" s="284"/>
      <c r="H98" s="264"/>
      <c r="I98" s="263"/>
      <c r="J98" s="263"/>
      <c r="K98" s="263"/>
      <c r="L98" s="263"/>
      <c r="M98" s="263"/>
      <c r="N98" s="263"/>
      <c r="O98" s="263"/>
      <c r="P98" s="263"/>
    </row>
    <row r="99" spans="1:16" ht="15" thickBot="1" x14ac:dyDescent="0.35">
      <c r="A99" s="46"/>
      <c r="B99" s="46"/>
      <c r="C99" s="46"/>
      <c r="D99" s="46"/>
      <c r="E99" s="46"/>
      <c r="F99" s="46"/>
      <c r="G99" s="285"/>
      <c r="H99" s="48"/>
      <c r="I99" s="242"/>
      <c r="J99" s="83"/>
      <c r="K99" s="247"/>
      <c r="L99" s="242"/>
      <c r="M99" s="83"/>
      <c r="N99" s="247"/>
      <c r="O99" s="253"/>
      <c r="P99" s="259"/>
    </row>
    <row r="100" spans="1:16" x14ac:dyDescent="0.3">
      <c r="A100" s="4" t="s">
        <v>632</v>
      </c>
      <c r="B100" s="4" t="s">
        <v>668</v>
      </c>
      <c r="C100" s="225" t="s">
        <v>34</v>
      </c>
      <c r="D100" s="77">
        <f>F100-E100</f>
        <v>3298</v>
      </c>
      <c r="E100" s="78">
        <f>E22</f>
        <v>14</v>
      </c>
      <c r="F100" s="79">
        <f>F22</f>
        <v>3312</v>
      </c>
      <c r="G100" s="277">
        <f>E100/F100</f>
        <v>4.227053140096618E-3</v>
      </c>
      <c r="H100" s="71">
        <f>E100/D100</f>
        <v>4.2449969678593083E-3</v>
      </c>
      <c r="I100" s="227">
        <f>G100/G101</f>
        <v>0.9722222222222221</v>
      </c>
      <c r="J100" s="228">
        <f>EXP(LN(I100)-1.96*SQRT((D100/(E100*F100))+(D101/(E101*F101))))</f>
        <v>0.45042024823569971</v>
      </c>
      <c r="K100" s="245">
        <f>EXP(LN(I100)+1.96*SQRT((D100/(E100*F100))+(D101/(E101*F101))))</f>
        <v>2.0985203331447377</v>
      </c>
      <c r="L100" s="227">
        <f>H100/H101</f>
        <v>0.97210430563978167</v>
      </c>
      <c r="M100" s="228">
        <f>EXP(LN(L100)-(1.96*SQRT((1/D100)+(1/E100)+(1/D101)+(1/E101))))</f>
        <v>0.4488744189305145</v>
      </c>
      <c r="N100" s="245">
        <f>EXP(LN(L100)+(1.96*SQRT((1/D100)+(1/E100)+(1/D101)+(1/E101))))</f>
        <v>2.1052364340452328</v>
      </c>
      <c r="O100" s="251">
        <f>G101-G100</f>
        <v>1.2077294685990374E-4</v>
      </c>
      <c r="P100" s="257">
        <f>1/O100</f>
        <v>8279.9999999999745</v>
      </c>
    </row>
    <row r="101" spans="1:16" x14ac:dyDescent="0.3">
      <c r="A101" s="4"/>
      <c r="B101" s="4"/>
      <c r="C101" s="69" t="s">
        <v>626</v>
      </c>
      <c r="D101" s="59">
        <f>F101-E101</f>
        <v>2748</v>
      </c>
      <c r="E101" s="60">
        <f>E25</f>
        <v>12</v>
      </c>
      <c r="F101" s="65">
        <f>F25</f>
        <v>2760</v>
      </c>
      <c r="G101" s="278">
        <f>E101/F101</f>
        <v>4.3478260869565218E-3</v>
      </c>
      <c r="H101" s="72">
        <f>E101/D101</f>
        <v>4.3668122270742356E-3</v>
      </c>
      <c r="I101" s="262"/>
      <c r="J101" s="263"/>
      <c r="K101" s="263"/>
      <c r="L101" s="269"/>
      <c r="M101" s="263"/>
      <c r="N101" s="269"/>
      <c r="O101" s="269"/>
      <c r="P101" s="269"/>
    </row>
    <row r="102" spans="1:16" x14ac:dyDescent="0.3">
      <c r="A102" s="4"/>
      <c r="B102" s="4"/>
      <c r="C102" s="11" t="s">
        <v>648</v>
      </c>
      <c r="D102" s="75">
        <f>D100+D101</f>
        <v>6046</v>
      </c>
      <c r="E102" s="76">
        <f>E100+E101</f>
        <v>26</v>
      </c>
      <c r="F102" s="66">
        <f>F100+F101</f>
        <v>6072</v>
      </c>
      <c r="G102" s="279"/>
      <c r="H102" s="269"/>
      <c r="I102" s="270"/>
      <c r="J102" s="263"/>
      <c r="K102" s="263"/>
      <c r="L102" s="270"/>
      <c r="M102" s="263"/>
      <c r="N102" s="270"/>
      <c r="O102" s="270"/>
      <c r="P102" s="270"/>
    </row>
    <row r="103" spans="1:16" x14ac:dyDescent="0.3">
      <c r="A103" s="51"/>
      <c r="B103" s="51" t="s">
        <v>638</v>
      </c>
      <c r="C103" s="226" t="s">
        <v>34</v>
      </c>
      <c r="D103" s="61">
        <f>F103-E103</f>
        <v>7011</v>
      </c>
      <c r="E103" s="62">
        <f>E23</f>
        <v>27</v>
      </c>
      <c r="F103" s="67">
        <f>F23</f>
        <v>7038</v>
      </c>
      <c r="G103" s="280">
        <f>E103/F103</f>
        <v>3.8363171355498722E-3</v>
      </c>
      <c r="H103" s="73">
        <f>E103/D103</f>
        <v>3.8510911424903724E-3</v>
      </c>
      <c r="I103" s="229">
        <f>G103/G104</f>
        <v>0.80027359781121743</v>
      </c>
      <c r="J103" s="230">
        <f>EXP(LN(I103)-1.96*SQRT((D103/(E103*F103))+(D104/(E104*F104))))</f>
        <v>0.49506869962514499</v>
      </c>
      <c r="K103" s="246">
        <f>EXP(LN(I103)+1.96*SQRT((D103/(E103*F103))+(D104/(E104*F104))))</f>
        <v>1.29363426093921</v>
      </c>
      <c r="L103" s="229">
        <f>H103/H104</f>
        <v>0.79950443323282683</v>
      </c>
      <c r="M103" s="230">
        <f>EXP(LN(L103)-(1.96*SQRT((1/D103)+(1/E103)+(1/D104)+(1/E104))))</f>
        <v>0.49359068013710439</v>
      </c>
      <c r="N103" s="246">
        <f>EXP(LN(L103)+(1.96*SQRT((1/D103)+(1/E103)+(1/D104)+(1/E104))))</f>
        <v>1.295015008349411</v>
      </c>
      <c r="O103" s="252">
        <f>G104-G103</f>
        <v>9.5743983212013932E-4</v>
      </c>
      <c r="P103" s="258">
        <f>1/O103</f>
        <v>1044.4520547945203</v>
      </c>
    </row>
    <row r="104" spans="1:16" x14ac:dyDescent="0.3">
      <c r="A104" s="51"/>
      <c r="B104" s="51"/>
      <c r="C104" s="70" t="s">
        <v>626</v>
      </c>
      <c r="D104" s="63">
        <f>F104-E104</f>
        <v>8927</v>
      </c>
      <c r="E104" s="64">
        <f>E26</f>
        <v>43</v>
      </c>
      <c r="F104" s="68">
        <f>F26</f>
        <v>8970</v>
      </c>
      <c r="G104" s="281">
        <f>E104/F104</f>
        <v>4.7937569676700115E-3</v>
      </c>
      <c r="H104" s="74">
        <f>E104/D104</f>
        <v>4.8168477652066766E-3</v>
      </c>
      <c r="I104" s="262"/>
      <c r="J104" s="263"/>
      <c r="K104" s="263"/>
      <c r="L104" s="269"/>
      <c r="M104" s="263"/>
      <c r="N104" s="269"/>
      <c r="O104" s="269"/>
      <c r="P104" s="269"/>
    </row>
    <row r="105" spans="1:16" ht="15" thickBot="1" x14ac:dyDescent="0.35">
      <c r="A105" s="51"/>
      <c r="B105" s="51"/>
      <c r="C105" s="58" t="s">
        <v>648</v>
      </c>
      <c r="D105" s="80">
        <f>D103+D104</f>
        <v>15938</v>
      </c>
      <c r="E105" s="81">
        <f>E103+E104</f>
        <v>70</v>
      </c>
      <c r="F105" s="82">
        <f>F103+F104</f>
        <v>16008</v>
      </c>
      <c r="G105" s="279"/>
      <c r="H105" s="263"/>
      <c r="I105" s="263"/>
      <c r="J105" s="263"/>
      <c r="K105" s="263"/>
      <c r="L105" s="270"/>
      <c r="M105" s="263"/>
      <c r="N105" s="270"/>
      <c r="O105" s="270"/>
      <c r="P105" s="270"/>
    </row>
    <row r="106" spans="1:16" x14ac:dyDescent="0.3">
      <c r="A106" s="2"/>
      <c r="B106" s="2" t="s">
        <v>631</v>
      </c>
      <c r="C106" s="231" t="s">
        <v>34</v>
      </c>
      <c r="D106" s="272">
        <f>F106-E106</f>
        <v>10309</v>
      </c>
      <c r="E106" s="232">
        <f>SUM(E100,E103)</f>
        <v>41</v>
      </c>
      <c r="F106" s="273">
        <f>SUM(F100,F103)</f>
        <v>10350</v>
      </c>
      <c r="G106" s="282">
        <f>E106/F106</f>
        <v>3.9613526570048312E-3</v>
      </c>
      <c r="H106" s="239">
        <f>E106/D106</f>
        <v>3.9771073818993113E-3</v>
      </c>
      <c r="I106" s="237">
        <f>G106/G107</f>
        <v>0.84484848484848485</v>
      </c>
      <c r="J106" s="238">
        <f>EXP(LN(I106)-1.96*SQRT((D106/(E106*F106))+(D107/(E107*F107))))</f>
        <v>0.56431651036702812</v>
      </c>
      <c r="K106" s="248">
        <f>EXP(LN(I106)+1.96*SQRT((D106/(E106*F106))+(D107/(E107*F107))))</f>
        <v>1.2648379929315723</v>
      </c>
      <c r="L106" s="237">
        <f>H106/H107</f>
        <v>0.84423143061226291</v>
      </c>
      <c r="M106" s="238">
        <f>EXP(LN(L106)-(1.96*SQRT((1/D106)+(1/E106)+(1/D107)+(1/E107))))</f>
        <v>0.56292886476914672</v>
      </c>
      <c r="N106" s="248">
        <f>EXP(LN(L106)+(1.96*SQRT((1/D106)+(1/E106)+(1/D107)+(1/E107))))</f>
        <v>1.2661043926498821</v>
      </c>
      <c r="O106" s="254">
        <f>G107-G106</f>
        <v>7.2747939755612393E-4</v>
      </c>
      <c r="P106" s="260">
        <f>1/O106</f>
        <v>1374.609375</v>
      </c>
    </row>
    <row r="107" spans="1:16" x14ac:dyDescent="0.3">
      <c r="A107" s="2"/>
      <c r="B107" s="2"/>
      <c r="C107" s="233" t="s">
        <v>626</v>
      </c>
      <c r="D107" s="233">
        <f>F107-E107</f>
        <v>11675</v>
      </c>
      <c r="E107" s="234">
        <f>SUM(E101,E104)</f>
        <v>55</v>
      </c>
      <c r="F107" s="274">
        <f>SUM(F101,F104)</f>
        <v>11730</v>
      </c>
      <c r="G107" s="283">
        <f>E107/F107</f>
        <v>4.6888320545609551E-3</v>
      </c>
      <c r="H107" s="240">
        <f>E107/D107</f>
        <v>4.7109207708779443E-3</v>
      </c>
      <c r="I107" s="262"/>
      <c r="J107" s="263"/>
      <c r="K107" s="269"/>
      <c r="L107" s="263"/>
      <c r="M107" s="263"/>
      <c r="N107" s="269"/>
      <c r="O107" s="269"/>
      <c r="P107" s="269"/>
    </row>
    <row r="108" spans="1:16" x14ac:dyDescent="0.3">
      <c r="A108" s="2"/>
      <c r="B108" s="2"/>
      <c r="C108" s="235" t="s">
        <v>648</v>
      </c>
      <c r="D108" s="235">
        <f>SUM(D106:D107)</f>
        <v>21984</v>
      </c>
      <c r="E108" s="236">
        <f>SUM(E106:E107)</f>
        <v>96</v>
      </c>
      <c r="F108" s="275">
        <f>SUM(F106:F107)</f>
        <v>22080</v>
      </c>
      <c r="G108" s="284"/>
      <c r="H108" s="264"/>
      <c r="I108" s="263"/>
      <c r="J108" s="263"/>
      <c r="K108" s="263"/>
      <c r="L108" s="263"/>
      <c r="M108" s="263"/>
      <c r="N108" s="263"/>
      <c r="O108" s="263"/>
      <c r="P108" s="263"/>
    </row>
    <row r="109" spans="1:16" ht="15" thickBot="1" x14ac:dyDescent="0.35">
      <c r="A109" s="46"/>
      <c r="B109" s="46"/>
      <c r="C109" s="46"/>
      <c r="D109" s="46"/>
      <c r="E109" s="46"/>
      <c r="F109" s="46"/>
      <c r="G109" s="285"/>
      <c r="H109" s="48"/>
      <c r="I109" s="242"/>
      <c r="J109" s="83"/>
      <c r="K109" s="247"/>
      <c r="L109" s="242"/>
      <c r="M109" s="83"/>
      <c r="N109" s="247"/>
      <c r="O109" s="253"/>
      <c r="P109" s="259"/>
    </row>
    <row r="110" spans="1:16" x14ac:dyDescent="0.3">
      <c r="A110" s="4" t="s">
        <v>633</v>
      </c>
      <c r="B110" s="4" t="s">
        <v>668</v>
      </c>
      <c r="C110" s="225" t="s">
        <v>34</v>
      </c>
      <c r="D110" s="77">
        <f>F110-E110</f>
        <v>3205</v>
      </c>
      <c r="E110" s="78">
        <f>E32</f>
        <v>15</v>
      </c>
      <c r="F110" s="79">
        <f>F32</f>
        <v>3220</v>
      </c>
      <c r="G110" s="277">
        <f>E110/F110</f>
        <v>4.658385093167702E-3</v>
      </c>
      <c r="H110" s="71">
        <f>E110/D110</f>
        <v>4.6801872074882997E-3</v>
      </c>
      <c r="I110" s="227">
        <f>G110/G111</f>
        <v>0.47802197802197804</v>
      </c>
      <c r="J110" s="228">
        <f>EXP(LN(I110)-1.96*SQRT((D110/(E110*F110))+(D111/(E111*F111))))</f>
        <v>0.25372003315734531</v>
      </c>
      <c r="K110" s="245">
        <f>EXP(LN(I110)+1.96*SQRT((D110/(E110*F110))+(D111/(E111*F111))))</f>
        <v>0.90061871988774467</v>
      </c>
      <c r="L110" s="227">
        <f>H110/H111</f>
        <v>0.47557902316092643</v>
      </c>
      <c r="M110" s="228">
        <f>EXP(LN(L110)-(1.96*SQRT((1/D110)+(1/E110)+(1/D111)+(1/E111))))</f>
        <v>0.25137583978526817</v>
      </c>
      <c r="N110" s="245">
        <f>EXP(LN(L110)+(1.96*SQRT((1/D110)+(1/E110)+(1/D111)+(1/E111))))</f>
        <v>0.89974998179580801</v>
      </c>
      <c r="O110" s="251">
        <f>G111-G110</f>
        <v>5.0867423431141569E-3</v>
      </c>
      <c r="P110" s="257">
        <f>1/O110</f>
        <v>196.58947368421053</v>
      </c>
    </row>
    <row r="111" spans="1:16" x14ac:dyDescent="0.3">
      <c r="A111" s="4"/>
      <c r="B111" s="4"/>
      <c r="C111" s="69" t="s">
        <v>626</v>
      </c>
      <c r="D111" s="59">
        <f>F111-E111</f>
        <v>2642</v>
      </c>
      <c r="E111" s="60">
        <f>E35</f>
        <v>26</v>
      </c>
      <c r="F111" s="65">
        <f>F35</f>
        <v>2668</v>
      </c>
      <c r="G111" s="278">
        <f>E111/F111</f>
        <v>9.7451274362818589E-3</v>
      </c>
      <c r="H111" s="72">
        <f>E111/D111</f>
        <v>9.8410295230885701E-3</v>
      </c>
      <c r="I111" s="262"/>
      <c r="J111" s="263"/>
      <c r="K111" s="263"/>
      <c r="L111" s="269"/>
      <c r="M111" s="263"/>
      <c r="N111" s="269"/>
      <c r="O111" s="269"/>
      <c r="P111" s="269"/>
    </row>
    <row r="112" spans="1:16" x14ac:dyDescent="0.3">
      <c r="A112" s="4"/>
      <c r="B112" s="4"/>
      <c r="C112" s="11" t="s">
        <v>648</v>
      </c>
      <c r="D112" s="75">
        <f>D110+D111</f>
        <v>5847</v>
      </c>
      <c r="E112" s="76">
        <f>E110+E111</f>
        <v>41</v>
      </c>
      <c r="F112" s="66">
        <f>F110+F111</f>
        <v>5888</v>
      </c>
      <c r="G112" s="279"/>
      <c r="H112" s="269"/>
      <c r="I112" s="270"/>
      <c r="J112" s="263"/>
      <c r="K112" s="263"/>
      <c r="L112" s="270"/>
      <c r="M112" s="263"/>
      <c r="N112" s="270"/>
      <c r="O112" s="270"/>
      <c r="P112" s="270"/>
    </row>
    <row r="113" spans="1:16" x14ac:dyDescent="0.3">
      <c r="A113" s="51"/>
      <c r="B113" s="51" t="s">
        <v>638</v>
      </c>
      <c r="C113" s="226" t="s">
        <v>34</v>
      </c>
      <c r="D113" s="61">
        <f>F113-E113</f>
        <v>7080</v>
      </c>
      <c r="E113" s="62">
        <f>E33</f>
        <v>50</v>
      </c>
      <c r="F113" s="67">
        <f>F33</f>
        <v>7130</v>
      </c>
      <c r="G113" s="280">
        <f>E113/F113</f>
        <v>7.0126227208976155E-3</v>
      </c>
      <c r="H113" s="73">
        <f>E113/D113</f>
        <v>7.0621468926553672E-3</v>
      </c>
      <c r="I113" s="229">
        <f>G113/G114</f>
        <v>0.82530372852953504</v>
      </c>
      <c r="J113" s="230">
        <f>EXP(LN(I113)-1.96*SQRT((D113/(E113*F113))+(D114/(E114*F114))))</f>
        <v>0.57889704158868938</v>
      </c>
      <c r="K113" s="246">
        <f>EXP(LN(I113)+1.96*SQRT((D113/(E113*F113))+(D114/(E114*F114))))</f>
        <v>1.1765930647279033</v>
      </c>
      <c r="L113" s="229">
        <f>H113/H114</f>
        <v>0.82406999779881129</v>
      </c>
      <c r="M113" s="230">
        <f>EXP(LN(L113)-(1.96*SQRT((1/D113)+(1/E113)+(1/D114)+(1/E114))))</f>
        <v>0.57646452970301243</v>
      </c>
      <c r="N113" s="246">
        <f>EXP(LN(L113)+(1.96*SQRT((1/D113)+(1/E113)+(1/D114)+(1/E114))))</f>
        <v>1.1780280074161589</v>
      </c>
      <c r="O113" s="252">
        <f>G114-G113</f>
        <v>1.4843978043727439E-3</v>
      </c>
      <c r="P113" s="258">
        <f>1/O113</f>
        <v>673.67386091127105</v>
      </c>
    </row>
    <row r="114" spans="1:16" x14ac:dyDescent="0.3">
      <c r="A114" s="51"/>
      <c r="B114" s="51"/>
      <c r="C114" s="70" t="s">
        <v>626</v>
      </c>
      <c r="D114" s="63">
        <f>F114-E114</f>
        <v>8985</v>
      </c>
      <c r="E114" s="64">
        <f>E36</f>
        <v>77</v>
      </c>
      <c r="F114" s="68">
        <f>F36</f>
        <v>9062</v>
      </c>
      <c r="G114" s="281">
        <f>E114/F114</f>
        <v>8.4970205252703594E-3</v>
      </c>
      <c r="H114" s="74">
        <f>E114/D114</f>
        <v>8.5698386199220926E-3</v>
      </c>
      <c r="I114" s="262"/>
      <c r="J114" s="263"/>
      <c r="K114" s="263"/>
      <c r="L114" s="269"/>
      <c r="M114" s="263"/>
      <c r="N114" s="269"/>
      <c r="O114" s="269"/>
      <c r="P114" s="269"/>
    </row>
    <row r="115" spans="1:16" ht="15" thickBot="1" x14ac:dyDescent="0.35">
      <c r="A115" s="51"/>
      <c r="B115" s="51"/>
      <c r="C115" s="58" t="s">
        <v>648</v>
      </c>
      <c r="D115" s="80">
        <f>D113+D114</f>
        <v>16065</v>
      </c>
      <c r="E115" s="81">
        <f>E113+E114</f>
        <v>127</v>
      </c>
      <c r="F115" s="82">
        <f>F113+F114</f>
        <v>16192</v>
      </c>
      <c r="G115" s="279"/>
      <c r="H115" s="263"/>
      <c r="I115" s="263"/>
      <c r="J115" s="263"/>
      <c r="K115" s="263"/>
      <c r="L115" s="270"/>
      <c r="M115" s="263"/>
      <c r="N115" s="270"/>
      <c r="O115" s="270"/>
      <c r="P115" s="270"/>
    </row>
    <row r="116" spans="1:16" x14ac:dyDescent="0.3">
      <c r="A116" s="2"/>
      <c r="B116" s="2" t="s">
        <v>631</v>
      </c>
      <c r="C116" s="231" t="s">
        <v>34</v>
      </c>
      <c r="D116" s="272">
        <f>F116-E116</f>
        <v>10285</v>
      </c>
      <c r="E116" s="232">
        <f>SUM(E110,E113)</f>
        <v>65</v>
      </c>
      <c r="F116" s="273">
        <f>SUM(F110,F113)</f>
        <v>10350</v>
      </c>
      <c r="G116" s="282">
        <f>E116/F116</f>
        <v>6.2801932367149756E-3</v>
      </c>
      <c r="H116" s="239">
        <f>E116/D116</f>
        <v>6.3198833252309187E-3</v>
      </c>
      <c r="I116" s="237">
        <f>G116/G117</f>
        <v>0.71521035598705496</v>
      </c>
      <c r="J116" s="238">
        <f>EXP(LN(I116)-1.96*SQRT((D116/(E116*F116))+(D117/(E117*F117))))</f>
        <v>0.52490779099847995</v>
      </c>
      <c r="K116" s="248">
        <f>EXP(LN(I116)+1.96*SQRT((D116/(E116*F116))+(D117/(E117*F117))))</f>
        <v>0.9745061172327143</v>
      </c>
      <c r="L116" s="237">
        <f>H116/H117</f>
        <v>0.7134105186646591</v>
      </c>
      <c r="M116" s="238">
        <f>EXP(LN(L116)-(1.96*SQRT((1/D116)+(1/E116)+(1/D117)+(1/E117))))</f>
        <v>0.52240555218635543</v>
      </c>
      <c r="N116" s="248">
        <f>EXP(LN(L116)+(1.96*SQRT((1/D116)+(1/E116)+(1/D117)+(1/E117))))</f>
        <v>0.97425183559270601</v>
      </c>
      <c r="O116" s="254">
        <f>G117-G116</f>
        <v>2.5007104290991761E-3</v>
      </c>
      <c r="P116" s="260">
        <f>1/O116</f>
        <v>399.88636363636363</v>
      </c>
    </row>
    <row r="117" spans="1:16" x14ac:dyDescent="0.3">
      <c r="A117" s="2"/>
      <c r="B117" s="2"/>
      <c r="C117" s="233" t="s">
        <v>626</v>
      </c>
      <c r="D117" s="233">
        <f>F117-E117</f>
        <v>11627</v>
      </c>
      <c r="E117" s="234">
        <f>SUM(E111,E114)</f>
        <v>103</v>
      </c>
      <c r="F117" s="274">
        <f>SUM(F111,F114)</f>
        <v>11730</v>
      </c>
      <c r="G117" s="283">
        <f>E117/F117</f>
        <v>8.7809036658141517E-3</v>
      </c>
      <c r="H117" s="240">
        <f>E117/D117</f>
        <v>8.8586909778962768E-3</v>
      </c>
      <c r="I117" s="262"/>
      <c r="J117" s="263"/>
      <c r="K117" s="269"/>
      <c r="L117" s="263"/>
      <c r="M117" s="263"/>
      <c r="N117" s="269"/>
      <c r="O117" s="269"/>
      <c r="P117" s="269"/>
    </row>
    <row r="118" spans="1:16" x14ac:dyDescent="0.3">
      <c r="A118" s="2"/>
      <c r="B118" s="2"/>
      <c r="C118" s="235" t="s">
        <v>648</v>
      </c>
      <c r="D118" s="235">
        <f>SUM(D116:D117)</f>
        <v>21912</v>
      </c>
      <c r="E118" s="236">
        <f>SUM(E116:E117)</f>
        <v>168</v>
      </c>
      <c r="F118" s="275">
        <f>SUM(F116:F117)</f>
        <v>22080</v>
      </c>
      <c r="G118" s="284"/>
      <c r="H118" s="264"/>
      <c r="I118" s="263"/>
      <c r="J118" s="263"/>
      <c r="K118" s="263"/>
      <c r="L118" s="263"/>
      <c r="M118" s="263"/>
      <c r="N118" s="263"/>
      <c r="O118" s="263"/>
      <c r="P118" s="263"/>
    </row>
    <row r="119" spans="1:16" x14ac:dyDescent="0.3">
      <c r="A119" s="46"/>
      <c r="B119" s="46"/>
      <c r="C119" s="49"/>
      <c r="D119" s="49"/>
      <c r="E119" s="49"/>
      <c r="F119" s="49"/>
      <c r="G119" s="286"/>
      <c r="H119" s="83"/>
      <c r="I119" s="242"/>
      <c r="J119" s="83"/>
      <c r="K119" s="247"/>
      <c r="L119" s="242"/>
      <c r="M119" s="83"/>
      <c r="N119" s="247"/>
      <c r="O119" s="253"/>
      <c r="P119" s="259"/>
    </row>
    <row r="120" spans="1:16" ht="15" thickBot="1" x14ac:dyDescent="0.35">
      <c r="A120" s="46"/>
      <c r="B120" s="46"/>
      <c r="C120" s="46"/>
      <c r="D120" s="46"/>
      <c r="E120" s="46"/>
      <c r="F120" s="46"/>
      <c r="G120" s="286"/>
      <c r="H120" s="83"/>
      <c r="I120" s="242"/>
      <c r="J120" s="83"/>
      <c r="K120" s="247"/>
      <c r="L120" s="242"/>
      <c r="M120" s="83"/>
      <c r="N120" s="247"/>
      <c r="O120" s="253"/>
      <c r="P120" s="259"/>
    </row>
    <row r="121" spans="1:16" x14ac:dyDescent="0.3">
      <c r="A121" s="4" t="s">
        <v>631</v>
      </c>
      <c r="B121" s="4" t="s">
        <v>668</v>
      </c>
      <c r="C121" s="225" t="s">
        <v>34</v>
      </c>
      <c r="D121" s="77">
        <f>F121-E121</f>
        <v>13658</v>
      </c>
      <c r="E121" s="78">
        <f>E43</f>
        <v>50</v>
      </c>
      <c r="F121" s="79">
        <f>F43</f>
        <v>13708</v>
      </c>
      <c r="G121" s="277">
        <f>E121/F121</f>
        <v>3.6475051065071491E-3</v>
      </c>
      <c r="H121" s="71">
        <f>E121/D121</f>
        <v>3.6608581051398447E-3</v>
      </c>
      <c r="I121" s="227">
        <f>G121/G122</f>
        <v>0.6319910514541387</v>
      </c>
      <c r="J121" s="228">
        <f>EXP(LN(I121)-1.96*SQRT((D121/(E121*F121))+(D122/(E122*F122))))</f>
        <v>0.43460190575602958</v>
      </c>
      <c r="K121" s="245">
        <f>EXP(LN(I121)+1.96*SQRT((D121/(E121*F121))+(D122/(E122*F122))))</f>
        <v>0.91903114972147448</v>
      </c>
      <c r="L121" s="227">
        <f>H121/H122</f>
        <v>0.63064382291209053</v>
      </c>
      <c r="M121" s="228">
        <f>EXP(LN(L121)-(1.96*SQRT((1/D121)+(1/E121)+(1/D122)+(1/E122))))</f>
        <v>0.43292346192207626</v>
      </c>
      <c r="N121" s="245">
        <f>EXP(LN(L121)+(1.96*SQRT((1/D121)+(1/E121)+(1/D122)+(1/E122))))</f>
        <v>0.91866499822262349</v>
      </c>
      <c r="O121" s="251">
        <f>G122-G121</f>
        <v>2.1239454513997382E-3</v>
      </c>
      <c r="P121" s="257">
        <f>1/O121</f>
        <v>470.82188449848024</v>
      </c>
    </row>
    <row r="122" spans="1:16" x14ac:dyDescent="0.3">
      <c r="A122" s="4" t="s">
        <v>683</v>
      </c>
      <c r="B122" s="4"/>
      <c r="C122" s="69" t="s">
        <v>626</v>
      </c>
      <c r="D122" s="59">
        <f>F122-E122</f>
        <v>10336</v>
      </c>
      <c r="E122" s="60">
        <f>E46</f>
        <v>60</v>
      </c>
      <c r="F122" s="65">
        <f>F46</f>
        <v>10396</v>
      </c>
      <c r="G122" s="278">
        <f>E122/F122</f>
        <v>5.7714505579068874E-3</v>
      </c>
      <c r="H122" s="72">
        <f>E122/D122</f>
        <v>5.8049535603715173E-3</v>
      </c>
      <c r="I122" s="262"/>
      <c r="J122" s="263"/>
      <c r="K122" s="263"/>
      <c r="L122" s="269"/>
      <c r="M122" s="263"/>
      <c r="N122" s="269"/>
      <c r="O122" s="269"/>
      <c r="P122" s="269"/>
    </row>
    <row r="123" spans="1:16" x14ac:dyDescent="0.3">
      <c r="A123" s="4"/>
      <c r="B123" s="4"/>
      <c r="C123" s="11" t="s">
        <v>648</v>
      </c>
      <c r="D123" s="75">
        <f>D121+D122</f>
        <v>23994</v>
      </c>
      <c r="E123" s="76">
        <f>E121+E122</f>
        <v>110</v>
      </c>
      <c r="F123" s="66">
        <f>F121+F122</f>
        <v>24104</v>
      </c>
      <c r="G123" s="279"/>
      <c r="H123" s="269"/>
      <c r="I123" s="270"/>
      <c r="J123" s="263"/>
      <c r="K123" s="263"/>
      <c r="L123" s="270"/>
      <c r="M123" s="263"/>
      <c r="N123" s="270"/>
      <c r="O123" s="270"/>
      <c r="P123" s="270"/>
    </row>
    <row r="124" spans="1:16" x14ac:dyDescent="0.3">
      <c r="A124" s="51"/>
      <c r="B124" s="51" t="s">
        <v>638</v>
      </c>
      <c r="C124" s="226" t="s">
        <v>34</v>
      </c>
      <c r="D124" s="61">
        <f>F124-E124</f>
        <v>27549</v>
      </c>
      <c r="E124" s="62">
        <f>E44</f>
        <v>143</v>
      </c>
      <c r="F124" s="67">
        <f>F44</f>
        <v>27692</v>
      </c>
      <c r="G124" s="280">
        <f>E124/F124</f>
        <v>5.1639462660696229E-3</v>
      </c>
      <c r="H124" s="73">
        <f>E124/D124</f>
        <v>5.1907510254455697E-3</v>
      </c>
      <c r="I124" s="229">
        <f>G124/G125</f>
        <v>0.76669907895092237</v>
      </c>
      <c r="J124" s="230">
        <f>EXP(LN(I124)-1.96*SQRT((D124/(E124*F124))+(D125/(E125*F125))))</f>
        <v>0.6242673496159804</v>
      </c>
      <c r="K124" s="246">
        <f>EXP(LN(I124)+1.96*SQRT((D124/(E124*F124))+(D125/(E125*F125))))</f>
        <v>0.94162777858844637</v>
      </c>
      <c r="L124" s="229">
        <f>H124/H125</f>
        <v>0.76548807195574953</v>
      </c>
      <c r="M124" s="230">
        <f>EXP(LN(L124)-(1.96*SQRT((1/D124)+(1/E124)+(1/D125)+(1/E125))))</f>
        <v>0.62254200530068526</v>
      </c>
      <c r="N124" s="246">
        <f>EXP(LN(L124)+(1.96*SQRT((1/D124)+(1/E124)+(1/D125)+(1/E125))))</f>
        <v>0.94125694863515064</v>
      </c>
      <c r="O124" s="252">
        <f>G125-G124</f>
        <v>1.5713510726665502E-3</v>
      </c>
      <c r="P124" s="258">
        <f>1/O124</f>
        <v>636.39502170767014</v>
      </c>
    </row>
    <row r="125" spans="1:16" x14ac:dyDescent="0.3">
      <c r="A125" s="51"/>
      <c r="B125" s="51"/>
      <c r="C125" s="70" t="s">
        <v>626</v>
      </c>
      <c r="D125" s="63">
        <f>F125-E125</f>
        <v>36278</v>
      </c>
      <c r="E125" s="64">
        <f>E47</f>
        <v>246</v>
      </c>
      <c r="F125" s="68">
        <f>F47</f>
        <v>36524</v>
      </c>
      <c r="G125" s="281">
        <f>E125/F125</f>
        <v>6.7352973387361731E-3</v>
      </c>
      <c r="H125" s="74">
        <f>E125/D125</f>
        <v>6.7809691824246097E-3</v>
      </c>
      <c r="I125" s="262"/>
      <c r="J125" s="263"/>
      <c r="K125" s="263"/>
      <c r="L125" s="269"/>
      <c r="M125" s="263"/>
      <c r="N125" s="269"/>
      <c r="O125" s="269"/>
      <c r="P125" s="269"/>
    </row>
    <row r="126" spans="1:16" ht="15" thickBot="1" x14ac:dyDescent="0.35">
      <c r="A126" s="51"/>
      <c r="B126" s="51"/>
      <c r="C126" s="58" t="s">
        <v>648</v>
      </c>
      <c r="D126" s="80">
        <f>D124+D125</f>
        <v>63827</v>
      </c>
      <c r="E126" s="81">
        <f>E124+E125</f>
        <v>389</v>
      </c>
      <c r="F126" s="82">
        <f>F124+F125</f>
        <v>64216</v>
      </c>
      <c r="G126" s="279"/>
      <c r="H126" s="263"/>
      <c r="I126" s="263"/>
      <c r="J126" s="263"/>
      <c r="K126" s="263"/>
      <c r="L126" s="270"/>
      <c r="M126" s="263"/>
      <c r="N126" s="270"/>
      <c r="O126" s="270"/>
      <c r="P126" s="270"/>
    </row>
    <row r="127" spans="1:16" x14ac:dyDescent="0.3">
      <c r="A127" s="2"/>
      <c r="B127" s="2" t="s">
        <v>631</v>
      </c>
      <c r="C127" s="231" t="s">
        <v>34</v>
      </c>
      <c r="D127" s="272">
        <f>F127-E127</f>
        <v>41207</v>
      </c>
      <c r="E127" s="232">
        <f>SUM(E121,E124)</f>
        <v>193</v>
      </c>
      <c r="F127" s="273">
        <f>SUM(F121,F124)</f>
        <v>41400</v>
      </c>
      <c r="G127" s="282">
        <f>E127/F127</f>
        <v>4.6618357487922708E-3</v>
      </c>
      <c r="H127" s="239">
        <f>E127/D127</f>
        <v>4.6836702502002087E-3</v>
      </c>
      <c r="I127" s="237">
        <f>G127/G128</f>
        <v>0.7148148148148149</v>
      </c>
      <c r="J127" s="238">
        <f>EXP(LN(I127)-1.96*SQRT((D127/(E127*F127))+(D128/(E128*F128))))</f>
        <v>0.59725570702811814</v>
      </c>
      <c r="K127" s="248">
        <f>EXP(LN(I127)+1.96*SQRT((D127/(E127*F127))+(D128/(E128*F128))))</f>
        <v>0.85551333116802297</v>
      </c>
      <c r="L127" s="237">
        <f>H127/H128</f>
        <v>0.7134791014471652</v>
      </c>
      <c r="M127" s="238">
        <f>EXP(LN(L127)-(1.96*SQRT((1/D127)+(1/E127)+(1/D128)+(1/E128))))</f>
        <v>0.59556038708845227</v>
      </c>
      <c r="N127" s="248">
        <f>EXP(LN(L127)+(1.96*SQRT((1/D127)+(1/E127)+(1/D128)+(1/E128))))</f>
        <v>0.85474527728495509</v>
      </c>
      <c r="O127" s="254">
        <f>G128-G127</f>
        <v>1.8599033816425114E-3</v>
      </c>
      <c r="P127" s="260">
        <f>1/O127</f>
        <v>537.6623376623379</v>
      </c>
    </row>
    <row r="128" spans="1:16" x14ac:dyDescent="0.3">
      <c r="A128" s="2"/>
      <c r="B128" s="2"/>
      <c r="C128" s="233" t="s">
        <v>626</v>
      </c>
      <c r="D128" s="233">
        <f>F128-E128</f>
        <v>46614</v>
      </c>
      <c r="E128" s="234">
        <f>SUM(E122,E125)</f>
        <v>306</v>
      </c>
      <c r="F128" s="274">
        <f>SUM(F122,F125)</f>
        <v>46920</v>
      </c>
      <c r="G128" s="283">
        <f>E128/F128</f>
        <v>6.5217391304347823E-3</v>
      </c>
      <c r="H128" s="240">
        <f>E128/D128</f>
        <v>6.5645514223194746E-3</v>
      </c>
      <c r="I128" s="262"/>
      <c r="J128" s="263"/>
      <c r="K128" s="269"/>
      <c r="L128" s="263"/>
      <c r="M128" s="263"/>
      <c r="N128" s="269"/>
      <c r="O128" s="269"/>
      <c r="P128" s="269"/>
    </row>
    <row r="129" spans="1:39" x14ac:dyDescent="0.3">
      <c r="A129" s="2"/>
      <c r="B129" s="2"/>
      <c r="C129" s="235" t="s">
        <v>648</v>
      </c>
      <c r="D129" s="235">
        <f>SUM(D127:D128)</f>
        <v>87821</v>
      </c>
      <c r="E129" s="236">
        <f>SUM(E127:E128)</f>
        <v>499</v>
      </c>
      <c r="F129" s="275">
        <f>SUM(F127:F128)</f>
        <v>88320</v>
      </c>
      <c r="G129" s="284"/>
      <c r="H129" s="264"/>
      <c r="I129" s="263"/>
      <c r="J129" s="263"/>
      <c r="K129" s="263"/>
      <c r="L129" s="263"/>
      <c r="M129" s="263"/>
      <c r="N129" s="263"/>
      <c r="O129" s="263"/>
      <c r="P129" s="263"/>
    </row>
    <row r="130" spans="1:39" ht="15" thickBot="1" x14ac:dyDescent="0.35">
      <c r="A130" s="6"/>
      <c r="B130" s="6"/>
      <c r="C130" s="6"/>
      <c r="D130" s="6"/>
      <c r="E130" s="6"/>
      <c r="F130" s="6"/>
      <c r="G130" s="287"/>
      <c r="H130" s="86"/>
      <c r="I130" s="271"/>
      <c r="J130" s="87"/>
      <c r="K130" s="271"/>
      <c r="L130" s="87"/>
      <c r="M130" s="87"/>
      <c r="N130" s="271"/>
      <c r="O130" s="271"/>
      <c r="P130" s="271"/>
    </row>
    <row r="131" spans="1:39" x14ac:dyDescent="0.3">
      <c r="A131" s="4" t="s">
        <v>680</v>
      </c>
      <c r="B131" s="4" t="s">
        <v>668</v>
      </c>
      <c r="C131" s="225" t="s">
        <v>34</v>
      </c>
      <c r="D131" s="77">
        <f t="shared" ref="D131:F136" si="9">SUM(D80,D90)</f>
        <v>7155</v>
      </c>
      <c r="E131" s="78">
        <f t="shared" si="9"/>
        <v>21</v>
      </c>
      <c r="F131" s="79">
        <f t="shared" si="9"/>
        <v>7176</v>
      </c>
      <c r="G131" s="277">
        <f>E131/F131</f>
        <v>2.926421404682274E-3</v>
      </c>
      <c r="H131" s="71">
        <f>E131/D131</f>
        <v>2.9350104821802936E-3</v>
      </c>
      <c r="I131" s="227">
        <f>G131/G132</f>
        <v>0.66083916083916083</v>
      </c>
      <c r="J131" s="228">
        <f>EXP(LN(I131)-1.96*SQRT((D131/(E131*F131))+(D132/(E132*F132))))</f>
        <v>0.36381649520299936</v>
      </c>
      <c r="K131" s="245">
        <f>EXP(LN(I131)+1.96*SQRT((D131/(E131*F131))+(D132/(E132*F132))))</f>
        <v>1.2003534811002325</v>
      </c>
      <c r="L131" s="227">
        <f>H131/H132</f>
        <v>0.65984372022107884</v>
      </c>
      <c r="M131" s="228">
        <f>EXP(LN(L131)-(1.96*SQRT((1/D131)+(1/E131)+(1/D132)+(1/E132))))</f>
        <v>0.36247281808635295</v>
      </c>
      <c r="N131" s="245">
        <f>EXP(LN(L131)+(1.96*SQRT((1/D131)+(1/E131)+(1/D132)+(1/E132))))</f>
        <v>1.2011762355418008</v>
      </c>
      <c r="O131" s="251">
        <f>G132-G131</f>
        <v>1.5019199801808497E-3</v>
      </c>
      <c r="P131" s="257">
        <f>1/O131</f>
        <v>665.81443298969077</v>
      </c>
    </row>
    <row r="132" spans="1:39" x14ac:dyDescent="0.3">
      <c r="A132" s="4" t="s">
        <v>681</v>
      </c>
      <c r="B132" s="4"/>
      <c r="C132" s="69" t="s">
        <v>626</v>
      </c>
      <c r="D132" s="59">
        <f t="shared" si="9"/>
        <v>4946</v>
      </c>
      <c r="E132" s="60">
        <f t="shared" si="9"/>
        <v>22</v>
      </c>
      <c r="F132" s="65">
        <f t="shared" si="9"/>
        <v>4968</v>
      </c>
      <c r="G132" s="278">
        <f>E132/F132</f>
        <v>4.4283413848631237E-3</v>
      </c>
      <c r="H132" s="72">
        <f>E132/D132</f>
        <v>4.4480388192478766E-3</v>
      </c>
      <c r="I132" s="262"/>
      <c r="J132" s="263"/>
      <c r="K132" s="263"/>
      <c r="L132" s="269"/>
      <c r="M132" s="263"/>
      <c r="N132" s="269"/>
      <c r="O132" s="269"/>
      <c r="P132" s="269"/>
    </row>
    <row r="133" spans="1:39" x14ac:dyDescent="0.3">
      <c r="A133" s="4"/>
      <c r="B133" s="4"/>
      <c r="C133" s="11" t="s">
        <v>648</v>
      </c>
      <c r="D133" s="75">
        <f t="shared" si="9"/>
        <v>12101</v>
      </c>
      <c r="E133" s="76">
        <f t="shared" si="9"/>
        <v>43</v>
      </c>
      <c r="F133" s="66">
        <f t="shared" si="9"/>
        <v>12144</v>
      </c>
      <c r="G133" s="279"/>
      <c r="H133" s="269"/>
      <c r="I133" s="270"/>
      <c r="J133" s="263"/>
      <c r="K133" s="263"/>
      <c r="L133" s="270"/>
      <c r="M133" s="263"/>
      <c r="N133" s="270"/>
      <c r="O133" s="270"/>
      <c r="P133" s="270"/>
    </row>
    <row r="134" spans="1:39" x14ac:dyDescent="0.3">
      <c r="A134" s="51"/>
      <c r="B134" s="51" t="s">
        <v>638</v>
      </c>
      <c r="C134" s="226" t="s">
        <v>34</v>
      </c>
      <c r="D134" s="61">
        <f t="shared" si="9"/>
        <v>13458</v>
      </c>
      <c r="E134" s="62">
        <f t="shared" si="9"/>
        <v>66</v>
      </c>
      <c r="F134" s="67">
        <f t="shared" si="9"/>
        <v>13524</v>
      </c>
      <c r="G134" s="280">
        <f>E134/F134</f>
        <v>4.8802129547471165E-3</v>
      </c>
      <c r="H134" s="73">
        <f>E134/D134</f>
        <v>4.90414623272403E-3</v>
      </c>
      <c r="I134" s="229">
        <f>G134/G135</f>
        <v>0.71622934888241019</v>
      </c>
      <c r="J134" s="230">
        <f>EXP(LN(I134)-1.96*SQRT((D134/(E134*F134))+(D135/(E135*F135))))</f>
        <v>0.53219517266140981</v>
      </c>
      <c r="K134" s="246">
        <f>EXP(LN(I134)+1.96*SQRT((D134/(E134*F134))+(D135/(E135*F135))))</f>
        <v>0.96390291861382482</v>
      </c>
      <c r="L134" s="229">
        <f>H134/H135</f>
        <v>0.71483769611277415</v>
      </c>
      <c r="M134" s="230">
        <f>EXP(LN(L134)-(1.96*SQRT((1/D134)+(1/E134)+(1/D135)+(1/E135))))</f>
        <v>0.53028218545127781</v>
      </c>
      <c r="N134" s="246">
        <f>EXP(LN(L134)+(1.96*SQRT((1/D134)+(1/E134)+(1/D135)+(1/E135))))</f>
        <v>0.96362454897283889</v>
      </c>
      <c r="O134" s="252">
        <f>G135-G134</f>
        <v>1.9335443457071336E-3</v>
      </c>
      <c r="P134" s="258">
        <f>1/O134</f>
        <v>517.18493150684947</v>
      </c>
    </row>
    <row r="135" spans="1:39" x14ac:dyDescent="0.3">
      <c r="A135" s="51"/>
      <c r="B135" s="51"/>
      <c r="C135" s="70" t="s">
        <v>626</v>
      </c>
      <c r="D135" s="63">
        <f t="shared" si="9"/>
        <v>18366</v>
      </c>
      <c r="E135" s="64">
        <f t="shared" si="9"/>
        <v>126</v>
      </c>
      <c r="F135" s="68">
        <f t="shared" si="9"/>
        <v>18492</v>
      </c>
      <c r="G135" s="281">
        <f>E135/F135</f>
        <v>6.8137573004542502E-3</v>
      </c>
      <c r="H135" s="74">
        <f>E135/D135</f>
        <v>6.8605031035609276E-3</v>
      </c>
      <c r="I135" s="262"/>
      <c r="J135" s="263"/>
      <c r="K135" s="263"/>
      <c r="L135" s="269"/>
      <c r="M135" s="263"/>
      <c r="N135" s="269"/>
      <c r="O135" s="269"/>
      <c r="P135" s="269"/>
    </row>
    <row r="136" spans="1:39" ht="15" thickBot="1" x14ac:dyDescent="0.35">
      <c r="A136" s="51"/>
      <c r="B136" s="51"/>
      <c r="C136" s="58" t="s">
        <v>648</v>
      </c>
      <c r="D136" s="80">
        <f t="shared" si="9"/>
        <v>31824</v>
      </c>
      <c r="E136" s="81">
        <f t="shared" si="9"/>
        <v>192</v>
      </c>
      <c r="F136" s="82">
        <f t="shared" si="9"/>
        <v>32016</v>
      </c>
      <c r="G136" s="279"/>
      <c r="H136" s="263"/>
      <c r="I136" s="263"/>
      <c r="J136" s="263"/>
      <c r="K136" s="263"/>
      <c r="L136" s="270"/>
      <c r="M136" s="263"/>
      <c r="N136" s="270"/>
      <c r="O136" s="270"/>
      <c r="P136" s="270"/>
    </row>
    <row r="137" spans="1:39" x14ac:dyDescent="0.3">
      <c r="A137" s="2"/>
      <c r="B137" s="2" t="s">
        <v>661</v>
      </c>
      <c r="C137" s="231" t="s">
        <v>34</v>
      </c>
      <c r="D137" s="272">
        <f>SUM(D131,D134)</f>
        <v>20613</v>
      </c>
      <c r="E137" s="232">
        <f t="shared" ref="E137:F137" si="10">SUM(E131,E134)</f>
        <v>87</v>
      </c>
      <c r="F137" s="273">
        <f t="shared" si="10"/>
        <v>20700</v>
      </c>
      <c r="G137" s="282">
        <f>E137/F137</f>
        <v>4.2028985507246378E-3</v>
      </c>
      <c r="H137" s="239">
        <f>E137/D137</f>
        <v>4.2206374617959541E-3</v>
      </c>
      <c r="I137" s="237">
        <f>G137/G138</f>
        <v>0.66621621621621618</v>
      </c>
      <c r="J137" s="238">
        <f>EXP(LN(I137)-1.96*SQRT((D137/(E137*F137))+(D138/(E138*F138))))</f>
        <v>0.5115708023720833</v>
      </c>
      <c r="K137" s="248">
        <f>EXP(LN(I137)+1.96*SQRT((D137/(E137*F137))+(D138/(E138*F138))))</f>
        <v>0.86761020115184129</v>
      </c>
      <c r="L137" s="237">
        <f>H137/H138</f>
        <v>0.66480743587423829</v>
      </c>
      <c r="M137" s="238">
        <f>EXP(LN(L137)-(1.96*SQRT((1/D137)+(1/E137)+(1/D138)+(1/E138))))</f>
        <v>0.50981423877118737</v>
      </c>
      <c r="N137" s="248">
        <f>EXP(LN(L137)+(1.96*SQRT((1/D137)+(1/E137)+(1/D138)+(1/E138))))</f>
        <v>0.86692150430902737</v>
      </c>
      <c r="O137" s="254">
        <f>G138-G137</f>
        <v>2.1057118499573741E-3</v>
      </c>
      <c r="P137" s="260">
        <f>1/O137</f>
        <v>474.89878542510127</v>
      </c>
    </row>
    <row r="138" spans="1:39" x14ac:dyDescent="0.3">
      <c r="A138" s="2"/>
      <c r="B138" s="2"/>
      <c r="C138" s="233" t="s">
        <v>626</v>
      </c>
      <c r="D138" s="233">
        <f t="shared" ref="D138:E138" si="11">SUM(D132,D135)</f>
        <v>23312</v>
      </c>
      <c r="E138" s="234">
        <f t="shared" si="11"/>
        <v>148</v>
      </c>
      <c r="F138" s="274">
        <f>SUM(F132,F135)</f>
        <v>23460</v>
      </c>
      <c r="G138" s="283">
        <f>E138/F138</f>
        <v>6.308610400682012E-3</v>
      </c>
      <c r="H138" s="240">
        <f>E138/D138</f>
        <v>6.3486616334934801E-3</v>
      </c>
      <c r="I138" s="262"/>
      <c r="J138" s="263"/>
      <c r="K138" s="269"/>
      <c r="L138" s="263"/>
      <c r="M138" s="263"/>
      <c r="N138" s="269"/>
      <c r="O138" s="269"/>
      <c r="P138" s="269"/>
    </row>
    <row r="139" spans="1:39" x14ac:dyDescent="0.3">
      <c r="A139" s="2"/>
      <c r="B139" s="2"/>
      <c r="C139" s="235" t="s">
        <v>648</v>
      </c>
      <c r="D139" s="235">
        <f t="shared" ref="D139:F139" si="12">SUM(D133,D136)</f>
        <v>43925</v>
      </c>
      <c r="E139" s="236">
        <f t="shared" si="12"/>
        <v>235</v>
      </c>
      <c r="F139" s="275">
        <f t="shared" si="12"/>
        <v>44160</v>
      </c>
      <c r="G139" s="284"/>
      <c r="H139" s="264"/>
      <c r="I139" s="263"/>
      <c r="J139" s="263"/>
      <c r="K139" s="263"/>
      <c r="L139" s="263"/>
      <c r="M139" s="263"/>
      <c r="N139" s="263"/>
      <c r="O139" s="263"/>
      <c r="P139" s="263"/>
      <c r="AF139" s="98"/>
      <c r="AG139" s="98"/>
      <c r="AH139" s="98"/>
      <c r="AI139" s="98"/>
      <c r="AJ139" s="98"/>
      <c r="AK139" s="98"/>
      <c r="AL139" s="98"/>
      <c r="AM139" s="98"/>
    </row>
    <row r="140" spans="1:39" ht="15" thickBot="1" x14ac:dyDescent="0.35">
      <c r="A140" s="6"/>
      <c r="B140" s="6"/>
      <c r="C140" s="6"/>
      <c r="D140" s="6"/>
      <c r="E140" s="6"/>
      <c r="F140" s="6"/>
      <c r="G140" s="287"/>
      <c r="H140" s="86"/>
      <c r="I140" s="271"/>
      <c r="J140" s="87"/>
      <c r="K140" s="271"/>
      <c r="L140" s="87"/>
      <c r="M140" s="87"/>
      <c r="N140" s="271"/>
      <c r="O140" s="271"/>
      <c r="P140" s="271"/>
    </row>
    <row r="141" spans="1:39" x14ac:dyDescent="0.3">
      <c r="A141" s="4" t="s">
        <v>662</v>
      </c>
      <c r="B141" s="4" t="s">
        <v>668</v>
      </c>
      <c r="C141" s="225" t="s">
        <v>34</v>
      </c>
      <c r="D141" s="77">
        <f t="shared" ref="D141:F146" si="13">SUM(D100,D110)</f>
        <v>6503</v>
      </c>
      <c r="E141" s="78">
        <f t="shared" si="13"/>
        <v>29</v>
      </c>
      <c r="F141" s="79">
        <f t="shared" si="13"/>
        <v>6532</v>
      </c>
      <c r="G141" s="277">
        <f>E141/F141</f>
        <v>4.439681567666871E-3</v>
      </c>
      <c r="H141" s="71">
        <f>E141/D141</f>
        <v>4.4594802398892821E-3</v>
      </c>
      <c r="I141" s="227">
        <f>G141/G142</f>
        <v>0.63417346182357304</v>
      </c>
      <c r="J141" s="228">
        <f>EXP(LN(I141)-1.96*SQRT((D141/(E141*F141))+(D142/(E142*F142))))</f>
        <v>0.39165477354636224</v>
      </c>
      <c r="K141" s="245">
        <f>EXP(LN(I141)+1.96*SQRT((D141/(E141*F141))+(D142/(E142*F142))))</f>
        <v>1.0268634696818961</v>
      </c>
      <c r="L141" s="227">
        <f>H141/H142</f>
        <v>0.6325420656053482</v>
      </c>
      <c r="M141" s="228">
        <f>EXP(LN(L141)-(1.96*SQRT((1/D141)+(1/E141)+(1/D142)+(1/E142))))</f>
        <v>0.38959812539512495</v>
      </c>
      <c r="N141" s="245">
        <f>EXP(LN(L141)+(1.96*SQRT((1/D141)+(1/E141)+(1/D142)+(1/E142))))</f>
        <v>1.026979953649662</v>
      </c>
      <c r="O141" s="251">
        <f>G142-G141</f>
        <v>2.5610553520088843E-3</v>
      </c>
      <c r="P141" s="257">
        <f>1/O141</f>
        <v>390.46403242147926</v>
      </c>
    </row>
    <row r="142" spans="1:39" x14ac:dyDescent="0.3">
      <c r="A142" s="4"/>
      <c r="B142" s="4"/>
      <c r="C142" s="69" t="s">
        <v>626</v>
      </c>
      <c r="D142" s="59">
        <f t="shared" si="13"/>
        <v>5390</v>
      </c>
      <c r="E142" s="60">
        <f t="shared" si="13"/>
        <v>38</v>
      </c>
      <c r="F142" s="65">
        <f t="shared" si="13"/>
        <v>5428</v>
      </c>
      <c r="G142" s="278">
        <f>E142/F142</f>
        <v>7.0007369196757553E-3</v>
      </c>
      <c r="H142" s="72">
        <f>E142/D142</f>
        <v>7.0500927643784789E-3</v>
      </c>
      <c r="I142" s="262"/>
      <c r="J142" s="263"/>
      <c r="K142" s="263"/>
      <c r="L142" s="269"/>
      <c r="M142" s="263"/>
      <c r="N142" s="269"/>
      <c r="O142" s="269"/>
      <c r="P142" s="269"/>
    </row>
    <row r="143" spans="1:39" x14ac:dyDescent="0.3">
      <c r="A143" s="4"/>
      <c r="B143" s="4"/>
      <c r="C143" s="11" t="s">
        <v>648</v>
      </c>
      <c r="D143" s="75">
        <f t="shared" si="13"/>
        <v>11893</v>
      </c>
      <c r="E143" s="76">
        <f t="shared" si="13"/>
        <v>67</v>
      </c>
      <c r="F143" s="66">
        <f t="shared" si="13"/>
        <v>11960</v>
      </c>
      <c r="G143" s="279"/>
      <c r="H143" s="269"/>
      <c r="I143" s="270"/>
      <c r="J143" s="263"/>
      <c r="K143" s="263"/>
      <c r="L143" s="270"/>
      <c r="M143" s="263"/>
      <c r="N143" s="270"/>
      <c r="O143" s="270"/>
      <c r="P143" s="270"/>
    </row>
    <row r="144" spans="1:39" x14ac:dyDescent="0.3">
      <c r="A144" s="51"/>
      <c r="B144" s="51" t="s">
        <v>638</v>
      </c>
      <c r="C144" s="226" t="s">
        <v>34</v>
      </c>
      <c r="D144" s="61">
        <f t="shared" si="13"/>
        <v>14091</v>
      </c>
      <c r="E144" s="62">
        <f t="shared" si="13"/>
        <v>77</v>
      </c>
      <c r="F144" s="67">
        <f t="shared" si="13"/>
        <v>14168</v>
      </c>
      <c r="G144" s="280">
        <f>E144/F144</f>
        <v>5.434782608695652E-3</v>
      </c>
      <c r="H144" s="73">
        <f>E144/D144</f>
        <v>5.4644808743169399E-3</v>
      </c>
      <c r="I144" s="229">
        <f>G144/G145</f>
        <v>0.81666666666666665</v>
      </c>
      <c r="J144" s="230">
        <f>EXP(LN(I144)-1.96*SQRT((D144/(E144*F144))+(D145/(E145*F145))))</f>
        <v>0.61393497727809776</v>
      </c>
      <c r="K144" s="246">
        <f>EXP(LN(I144)+1.96*SQRT((D144/(E144*F144))+(D145/(E145*F145))))</f>
        <v>1.0863437809022805</v>
      </c>
      <c r="L144" s="229">
        <f>H144/H145</f>
        <v>0.81566484517304183</v>
      </c>
      <c r="M144" s="230">
        <f>EXP(LN(L144)-(1.96*SQRT((1/D144)+(1/E144)+(1/D145)+(1/E145))))</f>
        <v>0.61214220860375346</v>
      </c>
      <c r="N144" s="246">
        <f>EXP(LN(L144)+(1.96*SQRT((1/D144)+(1/E144)+(1/D145)+(1/E145))))</f>
        <v>1.0868538883614616</v>
      </c>
      <c r="O144" s="252">
        <f>G145-G144</f>
        <v>1.2200532386867791E-3</v>
      </c>
      <c r="P144" s="258">
        <f>1/O144</f>
        <v>819.63636363636363</v>
      </c>
    </row>
    <row r="145" spans="1:16" x14ac:dyDescent="0.3">
      <c r="A145" s="51"/>
      <c r="B145" s="51"/>
      <c r="C145" s="70" t="s">
        <v>626</v>
      </c>
      <c r="D145" s="63">
        <f t="shared" si="13"/>
        <v>17912</v>
      </c>
      <c r="E145" s="64">
        <f t="shared" si="13"/>
        <v>120</v>
      </c>
      <c r="F145" s="68">
        <f t="shared" si="13"/>
        <v>18032</v>
      </c>
      <c r="G145" s="281">
        <f>E145/F145</f>
        <v>6.6548358473824312E-3</v>
      </c>
      <c r="H145" s="74">
        <f>E145/D145</f>
        <v>6.6994193836534171E-3</v>
      </c>
      <c r="I145" s="262"/>
      <c r="J145" s="263"/>
      <c r="K145" s="263"/>
      <c r="L145" s="269"/>
      <c r="M145" s="263"/>
      <c r="N145" s="269"/>
      <c r="O145" s="269"/>
      <c r="P145" s="269"/>
    </row>
    <row r="146" spans="1:16" ht="15" thickBot="1" x14ac:dyDescent="0.35">
      <c r="A146" s="51"/>
      <c r="B146" s="51"/>
      <c r="C146" s="58" t="s">
        <v>648</v>
      </c>
      <c r="D146" s="80">
        <f t="shared" si="13"/>
        <v>32003</v>
      </c>
      <c r="E146" s="81">
        <f t="shared" si="13"/>
        <v>197</v>
      </c>
      <c r="F146" s="82">
        <f t="shared" si="13"/>
        <v>32200</v>
      </c>
      <c r="G146" s="279"/>
      <c r="H146" s="263"/>
      <c r="I146" s="263"/>
      <c r="J146" s="263"/>
      <c r="K146" s="263"/>
      <c r="L146" s="270"/>
      <c r="M146" s="263"/>
      <c r="N146" s="270"/>
      <c r="O146" s="270"/>
      <c r="P146" s="270"/>
    </row>
    <row r="147" spans="1:16" x14ac:dyDescent="0.3">
      <c r="A147" s="2"/>
      <c r="B147" s="2" t="s">
        <v>661</v>
      </c>
      <c r="C147" s="231" t="s">
        <v>34</v>
      </c>
      <c r="D147" s="272">
        <f>SUM(D141,D144)</f>
        <v>20594</v>
      </c>
      <c r="E147" s="232">
        <f t="shared" ref="E147:F147" si="14">SUM(E141,E144)</f>
        <v>106</v>
      </c>
      <c r="F147" s="273">
        <f t="shared" si="14"/>
        <v>20700</v>
      </c>
      <c r="G147" s="282">
        <f>E147/F147</f>
        <v>5.120772946859903E-3</v>
      </c>
      <c r="H147" s="239">
        <f>E147/D147</f>
        <v>5.1471302321064389E-3</v>
      </c>
      <c r="I147" s="237">
        <f>G147/G148</f>
        <v>0.76033755274261594</v>
      </c>
      <c r="J147" s="238">
        <f>EXP(LN(I147)-1.96*SQRT((D147/(E147*F147))+(D148/(E148*F148))))</f>
        <v>0.59489991056685054</v>
      </c>
      <c r="K147" s="248">
        <f>EXP(LN(I147)+1.96*SQRT((D147/(E147*F147))+(D148/(E148*F148))))</f>
        <v>0.97178228445147175</v>
      </c>
      <c r="L147" s="237">
        <f>H147/H148</f>
        <v>0.75910397891483694</v>
      </c>
      <c r="M147" s="238">
        <f>EXP(LN(L147)-(1.96*SQRT((1/D147)+(1/E147)+(1/D148)+(1/E148))))</f>
        <v>0.59308970560060481</v>
      </c>
      <c r="N147" s="248">
        <f>EXP(LN(L147)+(1.96*SQRT((1/D147)+(1/E147)+(1/D148)+(1/E148))))</f>
        <v>0.97158801672471573</v>
      </c>
      <c r="O147" s="254">
        <f>G148-G147</f>
        <v>1.6140949133276504E-3</v>
      </c>
      <c r="P147" s="260">
        <f>1/O147</f>
        <v>619.54225352112655</v>
      </c>
    </row>
    <row r="148" spans="1:16" x14ac:dyDescent="0.3">
      <c r="A148" s="2"/>
      <c r="B148" s="2"/>
      <c r="C148" s="233" t="s">
        <v>626</v>
      </c>
      <c r="D148" s="233">
        <f t="shared" ref="D148:E148" si="15">SUM(D142,D145)</f>
        <v>23302</v>
      </c>
      <c r="E148" s="234">
        <f t="shared" si="15"/>
        <v>158</v>
      </c>
      <c r="F148" s="274">
        <f>SUM(F142,F145)</f>
        <v>23460</v>
      </c>
      <c r="G148" s="283">
        <f>E148/F148</f>
        <v>6.7348678601875534E-3</v>
      </c>
      <c r="H148" s="240">
        <f>E148/D148</f>
        <v>6.7805338597545272E-3</v>
      </c>
      <c r="I148" s="262"/>
      <c r="J148" s="263"/>
      <c r="K148" s="269"/>
      <c r="L148" s="263"/>
      <c r="M148" s="263"/>
      <c r="N148" s="269"/>
      <c r="O148" s="269"/>
      <c r="P148" s="269"/>
    </row>
    <row r="149" spans="1:16" x14ac:dyDescent="0.3">
      <c r="A149" s="2"/>
      <c r="B149" s="2"/>
      <c r="C149" s="235" t="s">
        <v>648</v>
      </c>
      <c r="D149" s="235">
        <f t="shared" ref="D149:F149" si="16">SUM(D143,D146)</f>
        <v>43896</v>
      </c>
      <c r="E149" s="236">
        <f t="shared" si="16"/>
        <v>264</v>
      </c>
      <c r="F149" s="275">
        <f t="shared" si="16"/>
        <v>44160</v>
      </c>
      <c r="G149" s="284"/>
      <c r="H149" s="264"/>
      <c r="I149" s="263"/>
      <c r="J149" s="263"/>
      <c r="K149" s="263"/>
      <c r="L149" s="263"/>
      <c r="M149" s="263"/>
      <c r="N149" s="263"/>
      <c r="O149" s="263"/>
      <c r="P149" s="263"/>
    </row>
    <row r="150" spans="1:16" x14ac:dyDescent="0.3">
      <c r="A150" s="6"/>
      <c r="B150" s="6"/>
      <c r="C150" s="6"/>
      <c r="D150" s="6"/>
      <c r="E150" s="6"/>
      <c r="F150" s="6"/>
      <c r="G150" s="287"/>
      <c r="H150" s="86"/>
      <c r="I150" s="87"/>
      <c r="J150" s="87"/>
      <c r="K150" s="87"/>
      <c r="L150" s="87"/>
      <c r="M150" s="87"/>
      <c r="N150" s="87"/>
      <c r="O150" s="87"/>
      <c r="P150" s="8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Sheet Legend</vt:lpstr>
      <vt:lpstr>Analyzed Frontline Database</vt:lpstr>
      <vt:lpstr>Complete Frontline Database</vt:lpstr>
      <vt:lpstr>"Altitude" Exposure by Team</vt:lpstr>
      <vt:lpstr>Team-Game Exps. Summarized Yr</vt:lpstr>
      <vt:lpstr>Injuries Summarized by Year</vt:lpstr>
      <vt:lpstr>Injuries Sum. by Week -Animal</vt:lpstr>
      <vt:lpstr>Injuries Sum. by Week - Altitud</vt:lpstr>
      <vt:lpstr>Analysis - ConcussionONLY</vt:lpstr>
      <vt:lpstr>Analysis - Concussion+Head</vt:lpstr>
    </vt:vector>
  </TitlesOfParts>
  <Company>High Point Univeristy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Smoliga, James</dc:creator>
  <cp:lastModifiedBy>Smoliga, James</cp:lastModifiedBy>
  <dcterms:created xsi:type="dcterms:W3CDTF">2016-09-12T00:47:11Z</dcterms:created>
  <dcterms:modified xsi:type="dcterms:W3CDTF">2016-10-16T23:57:11Z</dcterms:modified>
</cp:coreProperties>
</file>