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su\Dropbox\PIDJ MS files\221 files\"/>
    </mc:Choice>
  </mc:AlternateContent>
  <xr:revisionPtr revIDLastSave="0" documentId="8_{984BBAED-6626-42B5-89AA-691E95FC77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S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3" i="1"/>
  <c r="H6" i="1"/>
  <c r="H7" i="1"/>
  <c r="H2" i="1" l="1"/>
  <c r="H8" i="1" l="1"/>
  <c r="H9" i="1" s="1"/>
  <c r="F15" i="1" s="1"/>
  <c r="F16" i="1" s="1"/>
</calcChain>
</file>

<file path=xl/sharedStrings.xml><?xml version="1.0" encoding="utf-8"?>
<sst xmlns="http://schemas.openxmlformats.org/spreadsheetml/2006/main" count="29" uniqueCount="26">
  <si>
    <t>No</t>
  </si>
  <si>
    <t>Predictor</t>
  </si>
  <si>
    <t>Beta coefficient</t>
  </si>
  <si>
    <t>Patient's betas</t>
  </si>
  <si>
    <t>Patient's total beta</t>
  </si>
  <si>
    <t>Beta to pred prob</t>
  </si>
  <si>
    <t>Intercept</t>
  </si>
  <si>
    <t>Instructions:</t>
  </si>
  <si>
    <t>Age in years</t>
  </si>
  <si>
    <t>Apply this calculator only to children 3 months to 18 years of age in whom you are suspecting pneumonia.</t>
  </si>
  <si>
    <t>Note: This calculator was derived and validated in children whose clinicians had enough suspicion of pneumonia to obtain a chest radiograph. If broadly applied to all children with signs and symptoms of respiratory illness, it may overestimate the probability of pneumonia.</t>
  </si>
  <si>
    <t>Predicted probability of radiographic pneumonia</t>
  </si>
  <si>
    <t>Clinical Characteristics</t>
  </si>
  <si>
    <t>Crackles on exam</t>
  </si>
  <si>
    <t>Fever at home or in ED</t>
  </si>
  <si>
    <t>Wheezing on exam?</t>
  </si>
  <si>
    <t>Crackles on exam?</t>
  </si>
  <si>
    <t>First O2 saturation obtained</t>
  </si>
  <si>
    <t>Age in years (continuous)</t>
  </si>
  <si>
    <t>Fever</t>
  </si>
  <si>
    <t>Wheezing on exam</t>
  </si>
  <si>
    <t>Yes</t>
  </si>
  <si>
    <t>Pneumonia Risk Score</t>
  </si>
  <si>
    <t>=</t>
  </si>
  <si>
    <t>enter a value between 0.25 and 18</t>
  </si>
  <si>
    <t>enter a value between 80 and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</si>
</sst>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B050"/>
      </right>
      <top/>
      <bottom/>
      <diagonal/>
    </border>
    <border>
      <left/>
      <right/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0" fillId="36" borderId="0" xfId="0" applyFill="1"/>
    <xf numFmtId="0" fontId="16" fillId="37" borderId="0" xfId="0" applyFont="1" applyFill="1"/>
    <xf numFmtId="0" fontId="0" fillId="37" borderId="0" xfId="0" applyFill="1"/>
    <xf numFmtId="0" fontId="20" fillId="37" borderId="0" xfId="0" applyFont="1" applyFill="1"/>
    <xf numFmtId="0" fontId="18" fillId="34" borderId="10" xfId="0" applyFont="1" applyFill="1" applyBorder="1"/>
    <xf numFmtId="0" fontId="0" fillId="37" borderId="10" xfId="0" applyFill="1" applyBorder="1"/>
    <xf numFmtId="0" fontId="0" fillId="37" borderId="12" xfId="0" applyFont="1" applyFill="1" applyBorder="1"/>
    <xf numFmtId="0" fontId="0" fillId="34" borderId="13" xfId="0" applyFill="1" applyBorder="1"/>
    <xf numFmtId="0" fontId="0" fillId="0" borderId="0" xfId="0" applyBorder="1"/>
    <xf numFmtId="0" fontId="0" fillId="38" borderId="0" xfId="0" applyFill="1"/>
    <xf numFmtId="0" fontId="0" fillId="35" borderId="14" xfId="0" applyFill="1" applyBorder="1" applyAlignment="1" applyProtection="1">
      <alignment horizontal="right"/>
      <protection locked="0"/>
    </xf>
    <xf numFmtId="0" fontId="0" fillId="35" borderId="15" xfId="0" applyFill="1" applyBorder="1" applyAlignment="1" applyProtection="1">
      <alignment horizontal="right"/>
      <protection locked="0"/>
    </xf>
    <xf numFmtId="0" fontId="0" fillId="35" borderId="16" xfId="0" applyFill="1" applyBorder="1" applyAlignment="1" applyProtection="1">
      <alignment horizontal="right"/>
      <protection locked="0"/>
    </xf>
    <xf numFmtId="0" fontId="0" fillId="0" borderId="0" xfId="0" applyFill="1"/>
    <xf numFmtId="9" fontId="19" fillId="33" borderId="0" xfId="1" applyNumberFormat="1" applyFont="1" applyFill="1" applyAlignment="1">
      <alignment horizontal="left"/>
    </xf>
    <xf numFmtId="0" fontId="19" fillId="33" borderId="0" xfId="0" quotePrefix="1" applyFont="1" applyFill="1"/>
    <xf numFmtId="0" fontId="21" fillId="37" borderId="0" xfId="0" applyFont="1" applyFill="1"/>
    <xf numFmtId="0" fontId="19" fillId="33" borderId="0" xfId="0" applyFont="1" applyFill="1" applyAlignment="1">
      <alignment horizontal="left"/>
    </xf>
    <xf numFmtId="0" fontId="18" fillId="37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7" borderId="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9" fontId="19" fillId="33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125" zoomScaleNormal="125" workbookViewId="0"/>
  </sheetViews>
  <sheetFormatPr defaultColWidth="10.6640625" defaultRowHeight="15.5" x14ac:dyDescent="0.35"/>
  <cols>
    <col min="1" max="1" width="24.5" customWidth="1"/>
    <col min="3" max="3" width="27.33203125" customWidth="1"/>
    <col min="4" max="4" width="2.33203125" customWidth="1"/>
    <col min="5" max="5" width="0.1640625" hidden="1" customWidth="1"/>
    <col min="6" max="6" width="28.33203125" bestFit="1" customWidth="1"/>
    <col min="7" max="7" width="17.33203125" customWidth="1"/>
    <col min="8" max="8" width="13.33203125" bestFit="1" customWidth="1"/>
  </cols>
  <sheetData>
    <row r="1" spans="1:8" x14ac:dyDescent="0.35">
      <c r="A1" s="5" t="s">
        <v>7</v>
      </c>
      <c r="B1" s="3"/>
      <c r="C1" s="3"/>
      <c r="D1" s="2"/>
      <c r="F1" s="3" t="s">
        <v>1</v>
      </c>
      <c r="G1" s="3" t="s">
        <v>2</v>
      </c>
      <c r="H1" s="3" t="s">
        <v>3</v>
      </c>
    </row>
    <row r="2" spans="1:8" x14ac:dyDescent="0.35">
      <c r="A2" s="20" t="s">
        <v>9</v>
      </c>
      <c r="B2" s="21"/>
      <c r="C2" s="21"/>
      <c r="D2" s="2"/>
      <c r="F2" s="4" t="s">
        <v>6</v>
      </c>
      <c r="G2" s="4">
        <v>18.056239999999999</v>
      </c>
      <c r="H2" s="4">
        <f>G2</f>
        <v>18.056239999999999</v>
      </c>
    </row>
    <row r="3" spans="1:8" x14ac:dyDescent="0.35">
      <c r="A3" s="21"/>
      <c r="B3" s="21"/>
      <c r="C3" s="21"/>
      <c r="D3" s="2"/>
      <c r="F3" s="4" t="s">
        <v>18</v>
      </c>
      <c r="G3" s="4">
        <v>9.8308000000000006E-2</v>
      </c>
      <c r="H3" s="4">
        <f>B9*G3</f>
        <v>0.19661600000000001</v>
      </c>
    </row>
    <row r="4" spans="1:8" ht="16" customHeight="1" x14ac:dyDescent="0.35">
      <c r="A4" s="22" t="s">
        <v>10</v>
      </c>
      <c r="B4" s="21"/>
      <c r="C4" s="21"/>
      <c r="D4" s="2"/>
      <c r="F4" s="4" t="s">
        <v>19</v>
      </c>
      <c r="G4" s="4">
        <v>1.1449849999999999</v>
      </c>
      <c r="H4" s="4">
        <f>IF(B10="Yes",G4,0)</f>
        <v>0</v>
      </c>
    </row>
    <row r="5" spans="1:8" ht="16" customHeight="1" x14ac:dyDescent="0.35">
      <c r="A5" s="21"/>
      <c r="B5" s="21"/>
      <c r="C5" s="21"/>
      <c r="D5" s="2"/>
      <c r="F5" s="4" t="s">
        <v>17</v>
      </c>
      <c r="G5" s="4">
        <v>-0.21636</v>
      </c>
      <c r="H5" s="4">
        <f>B11*G5</f>
        <v>-21.419640000000001</v>
      </c>
    </row>
    <row r="6" spans="1:8" ht="16" customHeight="1" x14ac:dyDescent="0.35">
      <c r="A6" s="21"/>
      <c r="B6" s="21"/>
      <c r="C6" s="21"/>
      <c r="D6" s="2"/>
      <c r="F6" s="4" t="s">
        <v>13</v>
      </c>
      <c r="G6" s="4">
        <v>0.40749400000000002</v>
      </c>
      <c r="H6" s="4">
        <f t="shared" ref="H6:H7" si="0">IF(B12="Yes",G6,0)</f>
        <v>0.40749400000000002</v>
      </c>
    </row>
    <row r="7" spans="1:8" ht="16" customHeight="1" x14ac:dyDescent="0.35">
      <c r="A7" s="23"/>
      <c r="B7" s="23"/>
      <c r="C7" s="23"/>
      <c r="D7" s="2"/>
      <c r="F7" s="4" t="s">
        <v>20</v>
      </c>
      <c r="G7" s="4">
        <v>-0.90708699999999998</v>
      </c>
      <c r="H7" s="4">
        <f t="shared" si="0"/>
        <v>-0.90708699999999998</v>
      </c>
    </row>
    <row r="8" spans="1:8" x14ac:dyDescent="0.35">
      <c r="A8" s="6" t="s">
        <v>12</v>
      </c>
      <c r="B8" s="9"/>
      <c r="C8" s="7"/>
      <c r="D8" s="2"/>
      <c r="F8" s="4"/>
      <c r="G8" s="3" t="s">
        <v>4</v>
      </c>
      <c r="H8" s="3">
        <f>SUM(H2:H7)</f>
        <v>-3.6663770000000033</v>
      </c>
    </row>
    <row r="9" spans="1:8" x14ac:dyDescent="0.35">
      <c r="A9" s="8" t="s">
        <v>8</v>
      </c>
      <c r="B9" s="12">
        <v>2</v>
      </c>
      <c r="C9" s="18" t="s">
        <v>24</v>
      </c>
      <c r="D9" s="2"/>
      <c r="E9">
        <v>1</v>
      </c>
      <c r="F9" s="4"/>
      <c r="G9" s="3" t="s">
        <v>5</v>
      </c>
      <c r="H9" s="3">
        <f>EXP(H8)/(1+EXP(H8))</f>
        <v>2.4931467442792125E-2</v>
      </c>
    </row>
    <row r="10" spans="1:8" x14ac:dyDescent="0.35">
      <c r="A10" s="8" t="s">
        <v>14</v>
      </c>
      <c r="B10" s="13" t="s">
        <v>0</v>
      </c>
      <c r="C10" s="4"/>
      <c r="D10" s="15"/>
      <c r="E10">
        <v>2</v>
      </c>
    </row>
    <row r="11" spans="1:8" x14ac:dyDescent="0.35">
      <c r="A11" s="11" t="s">
        <v>17</v>
      </c>
      <c r="B11" s="13">
        <v>99</v>
      </c>
      <c r="C11" s="18" t="s">
        <v>25</v>
      </c>
      <c r="D11" s="15"/>
      <c r="E11">
        <v>3</v>
      </c>
    </row>
    <row r="12" spans="1:8" x14ac:dyDescent="0.35">
      <c r="A12" s="8" t="s">
        <v>16</v>
      </c>
      <c r="B12" s="13" t="s">
        <v>21</v>
      </c>
      <c r="C12" s="4"/>
      <c r="D12" s="15"/>
      <c r="E12">
        <v>4</v>
      </c>
    </row>
    <row r="13" spans="1:8" x14ac:dyDescent="0.35">
      <c r="A13" s="8" t="s">
        <v>15</v>
      </c>
      <c r="B13" s="14" t="s">
        <v>21</v>
      </c>
      <c r="C13" s="4"/>
      <c r="D13" s="15"/>
      <c r="E13">
        <v>5</v>
      </c>
    </row>
    <row r="14" spans="1:8" x14ac:dyDescent="0.35">
      <c r="A14" s="4"/>
      <c r="B14" s="4"/>
      <c r="C14" s="4"/>
      <c r="D14" s="15"/>
    </row>
    <row r="15" spans="1:8" ht="23.5" x14ac:dyDescent="0.55000000000000004">
      <c r="A15" s="26" t="s">
        <v>11</v>
      </c>
      <c r="B15" s="27"/>
      <c r="C15" s="27"/>
      <c r="D15" s="17" t="s">
        <v>23</v>
      </c>
      <c r="F15" s="16">
        <f>H9</f>
        <v>2.4931467442792125E-2</v>
      </c>
    </row>
    <row r="16" spans="1:8" ht="23.5" x14ac:dyDescent="0.55000000000000004">
      <c r="A16" s="24" t="s">
        <v>22</v>
      </c>
      <c r="B16" s="25"/>
      <c r="C16" s="25"/>
      <c r="D16" s="17" t="s">
        <v>23</v>
      </c>
      <c r="E16" s="1"/>
      <c r="F16" s="19">
        <f>IF(AND(F15&gt;=0,F15&lt;0.05),1,IF(AND(F15&gt;=0.05,F15&lt;0.11),2,IF(AND(F15&gt;=0.11,F15&lt;0.21),3,IF(AND(F15&gt;=0.21,F15&lt;0.51),4,IF(AND(F15&gt;=0.51,F15&lt;0.75),5,IF(AND(F15&gt;=0.76),6))))))</f>
        <v>1</v>
      </c>
    </row>
    <row r="18" spans="1:1" x14ac:dyDescent="0.35">
      <c r="A18" s="10"/>
    </row>
    <row r="19" spans="1:1" x14ac:dyDescent="0.35">
      <c r="A19" s="10"/>
    </row>
  </sheetData>
  <mergeCells count="4">
    <mergeCell ref="A2:C3"/>
    <mergeCell ref="A4:C7"/>
    <mergeCell ref="A16:C16"/>
    <mergeCell ref="A15:C15"/>
  </mergeCells>
  <dataValidations count="3">
    <dataValidation type="list" allowBlank="1" showInputMessage="1" showErrorMessage="1" error="Please select an option from the dropdown menu." sqref="B10 B12:B13" xr:uid="{00000000-0002-0000-0000-000000000000}">
      <formula1>"No,Yes"</formula1>
    </dataValidation>
    <dataValidation type="decimal" allowBlank="1" showInputMessage="1" showErrorMessage="1" error="Please enter a value between 0.25 and 18.99." sqref="B9" xr:uid="{F150464A-1F5A-2846-8F20-11FD126A6008}">
      <formula1>0.25</formula1>
      <formula2>18.999</formula2>
    </dataValidation>
    <dataValidation type="whole" allowBlank="1" showInputMessage="1" showErrorMessage="1" error="You must enter an integer value between 80-100. If the patient's first O2 saturation was below 80, please enter 80." sqref="B11" xr:uid="{844D9AB6-C1A9-4047-8090-B3C020ECDF9B}">
      <formula1>80</formula1>
      <formula2>100</formula2>
    </dataValidation>
  </dataValidations>
  <pageMargins left="0.75" right="0.75" top="1" bottom="1" header="0.5" footer="0.5"/>
  <pageSetup scale="9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Michelson</dc:creator>
  <cp:lastModifiedBy>Amy Sue Manley</cp:lastModifiedBy>
  <cp:lastPrinted>2021-09-14T17:41:50Z</cp:lastPrinted>
  <dcterms:created xsi:type="dcterms:W3CDTF">2021-02-04T21:23:33Z</dcterms:created>
  <dcterms:modified xsi:type="dcterms:W3CDTF">2021-09-14T17:48:21Z</dcterms:modified>
</cp:coreProperties>
</file>