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D28FA7E5-C286-4301-9DA9-3879B69079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 of Frequencies-Table 3" sheetId="2" r:id="rId1"/>
  </sheets>
  <definedNames>
    <definedName name="_Hlk534717433" localSheetId="0">'Summary of Frequencies-Table 3'!$S$1</definedName>
    <definedName name="_Hlk534717561" localSheetId="0">'Summary of Frequencies-Table 3'!$S$6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I7" i="2"/>
  <c r="L7" i="2"/>
  <c r="O7" i="2"/>
  <c r="Q7" i="2"/>
  <c r="R7" i="2"/>
  <c r="C8" i="2"/>
  <c r="I8" i="2"/>
  <c r="L8" i="2"/>
  <c r="O8" i="2"/>
  <c r="R8" i="2"/>
  <c r="C9" i="2"/>
  <c r="I9" i="2"/>
  <c r="L9" i="2"/>
  <c r="O9" i="2"/>
  <c r="Q9" i="2"/>
  <c r="R9" i="2" s="1"/>
  <c r="C10" i="2"/>
  <c r="I10" i="2"/>
  <c r="L10" i="2"/>
  <c r="O10" i="2"/>
  <c r="Q10" i="2"/>
  <c r="R10" i="2"/>
  <c r="C13" i="2"/>
  <c r="I13" i="2"/>
  <c r="L13" i="2"/>
  <c r="O13" i="2"/>
  <c r="R13" i="2"/>
  <c r="C14" i="2"/>
  <c r="I14" i="2"/>
  <c r="L14" i="2"/>
  <c r="O14" i="2"/>
  <c r="R14" i="2"/>
  <c r="C15" i="2"/>
  <c r="I15" i="2"/>
  <c r="L15" i="2"/>
  <c r="O15" i="2"/>
  <c r="R15" i="2"/>
  <c r="I16" i="2"/>
  <c r="L16" i="2"/>
  <c r="O16" i="2"/>
  <c r="R16" i="2"/>
  <c r="I17" i="2"/>
  <c r="L17" i="2"/>
  <c r="I18" i="2"/>
  <c r="L18" i="2"/>
  <c r="I19" i="2"/>
  <c r="L19" i="2"/>
  <c r="I20" i="2"/>
  <c r="L20" i="2"/>
  <c r="I21" i="2"/>
  <c r="L21" i="2"/>
  <c r="I22" i="2"/>
  <c r="L22" i="2"/>
  <c r="C26" i="2"/>
  <c r="I26" i="2"/>
  <c r="L26" i="2"/>
  <c r="O26" i="2"/>
  <c r="R26" i="2"/>
  <c r="C27" i="2"/>
  <c r="I27" i="2"/>
  <c r="L27" i="2"/>
  <c r="O27" i="2"/>
  <c r="R27" i="2"/>
  <c r="C28" i="2"/>
  <c r="I28" i="2"/>
  <c r="L28" i="2"/>
  <c r="O28" i="2"/>
  <c r="R28" i="2"/>
  <c r="C29" i="2"/>
  <c r="I29" i="2"/>
  <c r="L29" i="2"/>
  <c r="O29" i="2"/>
  <c r="R29" i="2"/>
  <c r="C30" i="2"/>
  <c r="I30" i="2"/>
  <c r="L30" i="2"/>
  <c r="O30" i="2"/>
  <c r="R30" i="2"/>
  <c r="C31" i="2"/>
  <c r="I31" i="2"/>
  <c r="L31" i="2"/>
  <c r="O31" i="2"/>
  <c r="R31" i="2"/>
  <c r="C32" i="2"/>
  <c r="I32" i="2"/>
  <c r="L32" i="2"/>
  <c r="O32" i="2"/>
  <c r="R32" i="2"/>
  <c r="C33" i="2"/>
  <c r="I33" i="2"/>
  <c r="L33" i="2"/>
  <c r="O33" i="2"/>
  <c r="R33" i="2"/>
  <c r="C36" i="2"/>
  <c r="I36" i="2"/>
  <c r="L36" i="2"/>
  <c r="O36" i="2"/>
  <c r="R36" i="2"/>
  <c r="C37" i="2"/>
  <c r="I37" i="2"/>
  <c r="L37" i="2"/>
  <c r="O37" i="2"/>
  <c r="R37" i="2"/>
  <c r="C38" i="2"/>
  <c r="I38" i="2"/>
  <c r="L38" i="2"/>
  <c r="O38" i="2"/>
  <c r="R38" i="2"/>
  <c r="C39" i="2"/>
  <c r="I39" i="2"/>
  <c r="L39" i="2"/>
  <c r="O39" i="2"/>
  <c r="R39" i="2"/>
  <c r="C40" i="2"/>
  <c r="I40" i="2"/>
  <c r="L40" i="2"/>
  <c r="O40" i="2"/>
  <c r="R40" i="2"/>
  <c r="C41" i="2"/>
  <c r="I41" i="2"/>
  <c r="L41" i="2"/>
  <c r="O41" i="2"/>
  <c r="R41" i="2"/>
  <c r="C42" i="2"/>
  <c r="I42" i="2"/>
  <c r="L42" i="2"/>
  <c r="O42" i="2"/>
  <c r="R42" i="2"/>
  <c r="C43" i="2"/>
  <c r="I43" i="2"/>
  <c r="L43" i="2"/>
  <c r="O43" i="2"/>
  <c r="R43" i="2"/>
</calcChain>
</file>

<file path=xl/sharedStrings.xml><?xml version="1.0" encoding="utf-8"?>
<sst xmlns="http://schemas.openxmlformats.org/spreadsheetml/2006/main" count="228" uniqueCount="73">
  <si>
    <t>Fracture Management</t>
  </si>
  <si>
    <t>Non-Fracture Spine</t>
  </si>
  <si>
    <t xml:space="preserve">Total </t>
  </si>
  <si>
    <t>n</t>
  </si>
  <si>
    <t xml:space="preserve">% </t>
  </si>
  <si>
    <t>%</t>
  </si>
  <si>
    <t xml:space="preserve">  # papers </t>
  </si>
  <si>
    <t xml:space="preserve"> # papers </t>
  </si>
  <si>
    <t xml:space="preserve"> Frailty Measure </t>
  </si>
  <si>
    <t xml:space="preserve">           mFI-11</t>
  </si>
  <si>
    <t xml:space="preserve">           mFI -5</t>
  </si>
  <si>
    <t xml:space="preserve">           FI</t>
  </si>
  <si>
    <t xml:space="preserve">           Other</t>
  </si>
  <si>
    <t xml:space="preserve"> Procedure Type </t>
  </si>
  <si>
    <t xml:space="preserve"> Fracture Category: </t>
  </si>
  <si>
    <t xml:space="preserve"> Procedure Indication</t>
  </si>
  <si>
    <t xml:space="preserve"> Proecedure Type</t>
  </si>
  <si>
    <t xml:space="preserve"> Procedure Category</t>
  </si>
  <si>
    <t xml:space="preserve">           TKA (including rTKA)</t>
  </si>
  <si>
    <t xml:space="preserve">           Hip</t>
  </si>
  <si>
    <t xml:space="preserve">           Adult Spinal Deformity</t>
  </si>
  <si>
    <t xml:space="preserve">          Elective </t>
  </si>
  <si>
    <t xml:space="preserve">           Joint &amp; Sports </t>
  </si>
  <si>
    <t xml:space="preserve">           THA (including rTHA)</t>
  </si>
  <si>
    <t xml:space="preserve">           Femur/Femoral Neck</t>
  </si>
  <si>
    <t xml:space="preserve">           Cervical Spine Deformity</t>
  </si>
  <si>
    <t xml:space="preserve">          Trauma</t>
  </si>
  <si>
    <t xml:space="preserve">            Fractures</t>
  </si>
  <si>
    <t xml:space="preserve">           TSA </t>
  </si>
  <si>
    <t xml:space="preserve">           Forearm/Radius</t>
  </si>
  <si>
    <t xml:space="preserve">           Degenerative Spine Disease</t>
  </si>
  <si>
    <t xml:space="preserve">          Elective or Trauma</t>
  </si>
  <si>
    <t xml:space="preserve">            Non-Fracture Spine</t>
  </si>
  <si>
    <t xml:space="preserve">           RCR</t>
  </si>
  <si>
    <t xml:space="preserve">           Humurus </t>
  </si>
  <si>
    <t xml:space="preserve">           Cervical Fusion</t>
  </si>
  <si>
    <t xml:space="preserve">          Elective - Hip or Knee</t>
  </si>
  <si>
    <t xml:space="preserve">            Elective/Trauma</t>
  </si>
  <si>
    <t xml:space="preserve">           Long Bone </t>
  </si>
  <si>
    <t xml:space="preserve">           Lumbar Fusion</t>
  </si>
  <si>
    <t xml:space="preserve">           Periprosthetic Fracture</t>
  </si>
  <si>
    <t xml:space="preserve">           Spine Tumor</t>
  </si>
  <si>
    <t xml:space="preserve">           Lower Extremity</t>
  </si>
  <si>
    <t xml:space="preserve">           Traumatic Spinal Injury</t>
  </si>
  <si>
    <t xml:space="preserve">           Spinal Stenosis</t>
  </si>
  <si>
    <t xml:space="preserve">           Any </t>
  </si>
  <si>
    <t xml:space="preserve">           Posterior Thoracolumbar Fusion</t>
  </si>
  <si>
    <t xml:space="preserve">           Any Spinal Procedure</t>
  </si>
  <si>
    <t xml:space="preserve"> Outcomes: </t>
  </si>
  <si>
    <t xml:space="preserve">         Adverse Discharge</t>
  </si>
  <si>
    <t xml:space="preserve">         Complications</t>
  </si>
  <si>
    <t xml:space="preserve">         Functional Outcomes</t>
  </si>
  <si>
    <t xml:space="preserve">         Length of Stay</t>
  </si>
  <si>
    <t xml:space="preserve">         Mortality</t>
  </si>
  <si>
    <t xml:space="preserve">         Readmission </t>
  </si>
  <si>
    <t xml:space="preserve">         Reoperation</t>
  </si>
  <si>
    <t xml:space="preserve">         Surgical Site Infection</t>
  </si>
  <si>
    <t xml:space="preserve"> Significant Outcomes (p&lt;.05): </t>
  </si>
  <si>
    <t xml:space="preserve"> </t>
  </si>
  <si>
    <t xml:space="preserve">  C2</t>
  </si>
  <si>
    <t xml:space="preserve">           Vertebral Compression</t>
  </si>
  <si>
    <t xml:space="preserve">Mixed </t>
  </si>
  <si>
    <t>Sports</t>
  </si>
  <si>
    <t>Total Joint</t>
  </si>
  <si>
    <t>NA</t>
  </si>
  <si>
    <t xml:space="preserve">Supplemental Table : Summary of Frailty Measures, Procedure Types, and Outcomes </t>
  </si>
  <si>
    <t>Copyright © by The Journal of Bone and Joint Surgery, Incorporated</t>
  </si>
  <si>
    <t xml:space="preserve">Lemos et al. </t>
  </si>
  <si>
    <t>Is Frailty Associated with Adverse Outcomes After Orthopaedic Surgery? A Systematic Review and Assessment of Definitions</t>
  </si>
  <si>
    <t>http://dx.doi.org/10.2106/JBJS.RVW.21.00065</t>
  </si>
  <si>
    <t>The following content was supplied by the authors as supporting material and has not been copy-edited or verified by JBJS.</t>
  </si>
  <si>
    <t>total complications = 58</t>
  </si>
  <si>
    <t>total mortality =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</si>
</sst>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0CECE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3" borderId="1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right" vertical="center"/>
    </xf>
    <xf numFmtId="0" fontId="4" fillId="0" borderId="0" xfId="0" applyFont="1"/>
    <xf numFmtId="9" fontId="4" fillId="0" borderId="0" xfId="0" applyNumberFormat="1" applyFont="1"/>
    <xf numFmtId="0" fontId="6" fillId="2" borderId="0" xfId="0" applyFont="1" applyFill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9" fontId="8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9" fontId="9" fillId="2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9" fontId="7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9" fontId="8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6" fillId="2" borderId="1" xfId="0" applyFont="1" applyFill="1" applyBorder="1" applyAlignment="1">
      <alignment horizontal="left" indent="1"/>
    </xf>
    <xf numFmtId="9" fontId="6" fillId="2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9" fontId="9" fillId="2" borderId="0" xfId="0" applyNumberFormat="1" applyFont="1" applyFill="1" applyAlignment="1">
      <alignment horizontal="center"/>
    </xf>
    <xf numFmtId="9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top" indent="5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right" vertical="center"/>
    </xf>
    <xf numFmtId="9" fontId="7" fillId="0" borderId="0" xfId="0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9" fontId="9" fillId="0" borderId="0" xfId="0" applyNumberFormat="1" applyFont="1" applyFill="1" applyBorder="1"/>
    <xf numFmtId="0" fontId="7" fillId="0" borderId="0" xfId="0" applyFont="1" applyBorder="1"/>
    <xf numFmtId="9" fontId="7" fillId="0" borderId="0" xfId="0" applyNumberFormat="1" applyFont="1" applyBorder="1"/>
    <xf numFmtId="0" fontId="9" fillId="0" borderId="0" xfId="0" applyFont="1" applyBorder="1"/>
    <xf numFmtId="9" fontId="9" fillId="0" borderId="0" xfId="0" applyNumberFormat="1" applyFont="1" applyBorder="1"/>
    <xf numFmtId="0" fontId="3" fillId="0" borderId="0" xfId="0" applyFont="1" applyFill="1" applyBorder="1" applyAlignment="1">
      <alignment horizontal="right" vertical="center"/>
    </xf>
    <xf numFmtId="9" fontId="4" fillId="0" borderId="0" xfId="0" applyNumberFormat="1" applyFont="1" applyBorder="1"/>
    <xf numFmtId="0" fontId="4" fillId="0" borderId="8" xfId="0" applyFont="1" applyBorder="1" applyAlignment="1">
      <alignment horizontal="left" indent="1"/>
    </xf>
    <xf numFmtId="0" fontId="4" fillId="0" borderId="8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left" indent="1"/>
    </xf>
    <xf numFmtId="0" fontId="12" fillId="0" borderId="7" xfId="0" applyFont="1" applyBorder="1" applyAlignment="1">
      <alignment horizontal="left" vertical="center" indent="2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4"/>
  <sheetViews>
    <sheetView tabSelected="1" topLeftCell="A13" zoomScale="86" zoomScaleNormal="86" workbookViewId="0">
      <selection activeCell="B16" sqref="B16"/>
    </sheetView>
  </sheetViews>
  <sheetFormatPr defaultColWidth="9.08984375" defaultRowHeight="14" x14ac:dyDescent="0.3"/>
  <cols>
    <col min="1" max="1" width="24.08984375" style="22" customWidth="1"/>
    <col min="2" max="2" width="9.08984375" style="7" customWidth="1"/>
    <col min="3" max="3" width="10" style="23" customWidth="1"/>
    <col min="4" max="4" width="24.453125" style="22" customWidth="1"/>
    <col min="5" max="5" width="9.08984375" style="24" customWidth="1"/>
    <col min="6" max="6" width="8.90625" style="24" customWidth="1"/>
    <col min="7" max="7" width="24.453125" style="22" customWidth="1"/>
    <col min="8" max="8" width="9.08984375" style="24" customWidth="1"/>
    <col min="9" max="9" width="8.90625" style="24" customWidth="1"/>
    <col min="10" max="10" width="32" style="22" customWidth="1"/>
    <col min="11" max="11" width="9.6328125" style="7" customWidth="1"/>
    <col min="12" max="12" width="10.90625" style="7" customWidth="1"/>
    <col min="13" max="13" width="24" style="22" customWidth="1"/>
    <col min="14" max="14" width="10.453125" style="24" customWidth="1"/>
    <col min="15" max="15" width="7.08984375" style="24" customWidth="1"/>
    <col min="16" max="16" width="24.08984375" style="22" customWidth="1"/>
    <col min="17" max="17" width="8.453125" style="24" customWidth="1"/>
    <col min="18" max="18" width="9.36328125" style="25" customWidth="1"/>
    <col min="19" max="19" width="93.453125" style="10" customWidth="1"/>
    <col min="20" max="22" width="9.08984375" style="10"/>
    <col min="23" max="23" width="28.90625" style="8" customWidth="1"/>
    <col min="24" max="24" width="13" style="10" customWidth="1"/>
    <col min="25" max="25" width="16.36328125" style="10" customWidth="1"/>
    <col min="26" max="26" width="14.453125" style="10" customWidth="1"/>
    <col min="27" max="16384" width="9.08984375" style="10"/>
  </cols>
  <sheetData>
    <row r="1" spans="1:30" ht="32" customHeight="1" x14ac:dyDescent="0.3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69" t="s">
        <v>66</v>
      </c>
      <c r="T1" s="44"/>
      <c r="U1" s="44"/>
      <c r="V1" s="44"/>
      <c r="W1" s="45"/>
      <c r="X1" s="44"/>
      <c r="Y1" s="44"/>
      <c r="Z1" s="44"/>
      <c r="AA1" s="44"/>
    </row>
    <row r="2" spans="1:30" s="68" customFormat="1" ht="21.75" customHeight="1" x14ac:dyDescent="0.35">
      <c r="A2" s="74" t="s">
        <v>63</v>
      </c>
      <c r="B2" s="75"/>
      <c r="C2" s="76"/>
      <c r="D2" s="77" t="s">
        <v>62</v>
      </c>
      <c r="E2" s="75"/>
      <c r="F2" s="76"/>
      <c r="G2" s="77" t="s">
        <v>0</v>
      </c>
      <c r="H2" s="75"/>
      <c r="I2" s="76"/>
      <c r="J2" s="77" t="s">
        <v>1</v>
      </c>
      <c r="K2" s="75"/>
      <c r="L2" s="76"/>
      <c r="M2" s="77" t="s">
        <v>61</v>
      </c>
      <c r="N2" s="75"/>
      <c r="O2" s="76"/>
      <c r="P2" s="77" t="s">
        <v>2</v>
      </c>
      <c r="Q2" s="75"/>
      <c r="R2" s="76"/>
      <c r="S2" s="69" t="s">
        <v>67</v>
      </c>
      <c r="T2" s="67"/>
      <c r="U2" s="67"/>
      <c r="V2" s="67"/>
      <c r="W2" s="67"/>
      <c r="X2" s="67"/>
      <c r="Y2" s="67"/>
      <c r="Z2" s="67"/>
      <c r="AA2" s="67"/>
    </row>
    <row r="3" spans="1:30" s="6" customFormat="1" ht="13.5" customHeight="1" x14ac:dyDescent="0.3">
      <c r="A3" s="1"/>
      <c r="B3" s="2" t="s">
        <v>3</v>
      </c>
      <c r="C3" s="3" t="s">
        <v>4</v>
      </c>
      <c r="D3" s="1"/>
      <c r="E3" s="2" t="s">
        <v>3</v>
      </c>
      <c r="F3" s="3" t="s">
        <v>5</v>
      </c>
      <c r="G3" s="1"/>
      <c r="H3" s="2" t="s">
        <v>3</v>
      </c>
      <c r="I3" s="3" t="s">
        <v>5</v>
      </c>
      <c r="J3" s="1"/>
      <c r="K3" s="2" t="s">
        <v>3</v>
      </c>
      <c r="L3" s="3" t="s">
        <v>5</v>
      </c>
      <c r="M3" s="1"/>
      <c r="N3" s="2" t="s">
        <v>3</v>
      </c>
      <c r="O3" s="3" t="s">
        <v>5</v>
      </c>
      <c r="P3" s="1"/>
      <c r="Q3" s="2" t="s">
        <v>3</v>
      </c>
      <c r="R3" s="4" t="s">
        <v>5</v>
      </c>
      <c r="S3" s="69" t="s">
        <v>68</v>
      </c>
      <c r="T3" s="46"/>
      <c r="U3" s="46"/>
      <c r="V3" s="46"/>
      <c r="W3" s="47"/>
      <c r="X3" s="48"/>
      <c r="Y3" s="48"/>
      <c r="Z3" s="48"/>
      <c r="AA3" s="46"/>
      <c r="AB3" s="5"/>
      <c r="AC3" s="5"/>
      <c r="AD3" s="5"/>
    </row>
    <row r="4" spans="1:30" s="30" customFormat="1" ht="24" customHeight="1" x14ac:dyDescent="0.35">
      <c r="A4" s="26" t="s">
        <v>6</v>
      </c>
      <c r="B4" s="27">
        <v>18</v>
      </c>
      <c r="C4" s="28">
        <v>1</v>
      </c>
      <c r="D4" s="26" t="s">
        <v>7</v>
      </c>
      <c r="E4" s="27">
        <v>1</v>
      </c>
      <c r="F4" s="28">
        <v>1</v>
      </c>
      <c r="G4" s="26" t="s">
        <v>7</v>
      </c>
      <c r="H4" s="27">
        <v>28</v>
      </c>
      <c r="I4" s="28">
        <v>1</v>
      </c>
      <c r="J4" s="26" t="s">
        <v>7</v>
      </c>
      <c r="K4" s="27">
        <v>30</v>
      </c>
      <c r="L4" s="28">
        <v>1</v>
      </c>
      <c r="M4" s="26" t="s">
        <v>7</v>
      </c>
      <c r="N4" s="27">
        <v>5</v>
      </c>
      <c r="O4" s="28">
        <v>1</v>
      </c>
      <c r="P4" s="26" t="s">
        <v>7</v>
      </c>
      <c r="Q4" s="27">
        <v>82</v>
      </c>
      <c r="R4" s="15">
        <v>1</v>
      </c>
      <c r="S4" s="70" t="s">
        <v>69</v>
      </c>
      <c r="T4" s="49"/>
      <c r="U4" s="49"/>
      <c r="V4" s="49"/>
      <c r="W4" s="50"/>
      <c r="X4" s="49"/>
      <c r="Y4" s="49"/>
      <c r="Z4" s="49"/>
      <c r="AA4" s="49"/>
      <c r="AB4" s="29"/>
      <c r="AC4" s="29"/>
      <c r="AD4" s="29"/>
    </row>
    <row r="5" spans="1:30" s="32" customFormat="1" ht="13.5" customHeight="1" x14ac:dyDescent="0.3">
      <c r="A5" s="16"/>
      <c r="B5" s="17"/>
      <c r="C5" s="28"/>
      <c r="D5" s="16"/>
      <c r="E5" s="17"/>
      <c r="F5" s="28"/>
      <c r="G5" s="16"/>
      <c r="H5" s="17"/>
      <c r="I5" s="28"/>
      <c r="J5" s="16"/>
      <c r="K5" s="17"/>
      <c r="L5" s="28"/>
      <c r="M5" s="16"/>
      <c r="N5" s="17"/>
      <c r="O5" s="28"/>
      <c r="P5" s="16"/>
      <c r="Q5" s="17"/>
      <c r="R5" s="15"/>
      <c r="S5" s="69"/>
      <c r="T5" s="51"/>
      <c r="U5" s="51"/>
      <c r="V5" s="51"/>
      <c r="W5" s="52"/>
      <c r="X5" s="51"/>
      <c r="Y5" s="53"/>
      <c r="Z5" s="51"/>
      <c r="AA5" s="51"/>
      <c r="AB5" s="31"/>
      <c r="AC5" s="31"/>
      <c r="AD5" s="31"/>
    </row>
    <row r="6" spans="1:30" s="36" customFormat="1" ht="37" x14ac:dyDescent="0.3">
      <c r="A6" s="33" t="s">
        <v>8</v>
      </c>
      <c r="B6" s="12"/>
      <c r="C6" s="34"/>
      <c r="D6" s="33" t="s">
        <v>8</v>
      </c>
      <c r="E6" s="12"/>
      <c r="F6" s="34"/>
      <c r="G6" s="33" t="s">
        <v>8</v>
      </c>
      <c r="H6" s="12"/>
      <c r="I6" s="34"/>
      <c r="J6" s="33" t="s">
        <v>8</v>
      </c>
      <c r="K6" s="12"/>
      <c r="L6" s="34"/>
      <c r="M6" s="33" t="s">
        <v>8</v>
      </c>
      <c r="N6" s="12"/>
      <c r="O6" s="34"/>
      <c r="P6" s="33" t="s">
        <v>8</v>
      </c>
      <c r="Q6" s="12"/>
      <c r="R6" s="13"/>
      <c r="S6" s="71" t="s">
        <v>70</v>
      </c>
      <c r="T6" s="54"/>
      <c r="U6" s="54"/>
      <c r="V6" s="54"/>
      <c r="W6" s="55"/>
      <c r="X6" s="54"/>
      <c r="Y6" s="56"/>
      <c r="Z6" s="54"/>
      <c r="AA6" s="54"/>
      <c r="AB6" s="35"/>
      <c r="AC6" s="35"/>
      <c r="AD6" s="35"/>
    </row>
    <row r="7" spans="1:30" s="32" customFormat="1" ht="13" x14ac:dyDescent="0.3">
      <c r="A7" s="16" t="s">
        <v>9</v>
      </c>
      <c r="B7" s="17">
        <v>7</v>
      </c>
      <c r="C7" s="28">
        <f>B7/18</f>
        <v>0.3888888888888889</v>
      </c>
      <c r="D7" s="16" t="s">
        <v>10</v>
      </c>
      <c r="E7" s="17">
        <v>1</v>
      </c>
      <c r="F7" s="28" t="s">
        <v>64</v>
      </c>
      <c r="G7" s="16" t="s">
        <v>9</v>
      </c>
      <c r="H7" s="17">
        <v>5</v>
      </c>
      <c r="I7" s="28">
        <f>H7/28</f>
        <v>0.17857142857142858</v>
      </c>
      <c r="J7" s="16" t="s">
        <v>9</v>
      </c>
      <c r="K7" s="17">
        <v>17</v>
      </c>
      <c r="L7" s="28">
        <f>K7/30</f>
        <v>0.56666666666666665</v>
      </c>
      <c r="M7" s="16" t="s">
        <v>9</v>
      </c>
      <c r="N7" s="17">
        <v>2</v>
      </c>
      <c r="O7" s="28">
        <f>N7/4</f>
        <v>0.5</v>
      </c>
      <c r="P7" s="16" t="s">
        <v>9</v>
      </c>
      <c r="Q7" s="17">
        <f>B7+H7+K7+N7</f>
        <v>31</v>
      </c>
      <c r="R7" s="15">
        <f>Q7/82</f>
        <v>0.37804878048780488</v>
      </c>
      <c r="T7" s="57"/>
      <c r="U7" s="57"/>
      <c r="V7" s="57"/>
      <c r="W7" s="52"/>
      <c r="X7" s="57"/>
      <c r="Y7" s="58"/>
      <c r="Z7" s="57"/>
      <c r="AA7" s="57"/>
    </row>
    <row r="8" spans="1:30" s="32" customFormat="1" ht="13" x14ac:dyDescent="0.3">
      <c r="A8" s="16" t="s">
        <v>10</v>
      </c>
      <c r="B8" s="17">
        <v>7</v>
      </c>
      <c r="C8" s="28">
        <f t="shared" ref="C8:C43" si="0">B8/18</f>
        <v>0.3888888888888889</v>
      </c>
      <c r="D8" s="16"/>
      <c r="E8" s="12"/>
      <c r="F8" s="28"/>
      <c r="G8" s="16" t="s">
        <v>10</v>
      </c>
      <c r="H8" s="17">
        <v>7</v>
      </c>
      <c r="I8" s="28">
        <f t="shared" ref="I8:I10" si="1">H8/28</f>
        <v>0.25</v>
      </c>
      <c r="J8" s="16" t="s">
        <v>10</v>
      </c>
      <c r="K8" s="17">
        <v>5</v>
      </c>
      <c r="L8" s="28">
        <f t="shared" ref="L8:L43" si="2">K8/30</f>
        <v>0.16666666666666666</v>
      </c>
      <c r="M8" s="16" t="s">
        <v>10</v>
      </c>
      <c r="N8" s="17">
        <v>0</v>
      </c>
      <c r="O8" s="28">
        <f t="shared" ref="O8:O10" si="3">N8/4</f>
        <v>0</v>
      </c>
      <c r="P8" s="16" t="s">
        <v>10</v>
      </c>
      <c r="Q8" s="17">
        <v>20</v>
      </c>
      <c r="R8" s="15">
        <f t="shared" ref="R8:R10" si="4">Q8/82</f>
        <v>0.24390243902439024</v>
      </c>
      <c r="T8" s="57"/>
      <c r="U8" s="57"/>
      <c r="V8" s="57"/>
      <c r="W8" s="52"/>
      <c r="X8" s="57"/>
      <c r="Y8" s="58"/>
      <c r="Z8" s="57"/>
      <c r="AA8" s="57"/>
    </row>
    <row r="9" spans="1:30" s="32" customFormat="1" ht="13" x14ac:dyDescent="0.3">
      <c r="A9" s="16" t="s">
        <v>11</v>
      </c>
      <c r="B9" s="17">
        <v>3</v>
      </c>
      <c r="C9" s="28">
        <f t="shared" si="0"/>
        <v>0.16666666666666666</v>
      </c>
      <c r="D9" s="16"/>
      <c r="E9" s="12"/>
      <c r="F9" s="28"/>
      <c r="G9" s="16" t="s">
        <v>11</v>
      </c>
      <c r="H9" s="17">
        <v>3</v>
      </c>
      <c r="I9" s="28">
        <f t="shared" si="1"/>
        <v>0.10714285714285714</v>
      </c>
      <c r="J9" s="16" t="s">
        <v>11</v>
      </c>
      <c r="K9" s="17">
        <v>8</v>
      </c>
      <c r="L9" s="28">
        <f t="shared" si="2"/>
        <v>0.26666666666666666</v>
      </c>
      <c r="M9" s="16" t="s">
        <v>11</v>
      </c>
      <c r="N9" s="17">
        <v>1</v>
      </c>
      <c r="O9" s="28">
        <f t="shared" si="3"/>
        <v>0.25</v>
      </c>
      <c r="P9" s="16" t="s">
        <v>11</v>
      </c>
      <c r="Q9" s="17">
        <f>B9+H9+K9+N9</f>
        <v>15</v>
      </c>
      <c r="R9" s="15">
        <f t="shared" si="4"/>
        <v>0.18292682926829268</v>
      </c>
      <c r="T9" s="57"/>
      <c r="U9" s="57"/>
      <c r="V9" s="57"/>
      <c r="W9" s="52"/>
      <c r="X9" s="57"/>
      <c r="Y9" s="58"/>
      <c r="Z9" s="57"/>
      <c r="AA9" s="57"/>
    </row>
    <row r="10" spans="1:30" s="32" customFormat="1" ht="13" x14ac:dyDescent="0.3">
      <c r="A10" s="16" t="s">
        <v>12</v>
      </c>
      <c r="B10" s="17">
        <v>2</v>
      </c>
      <c r="C10" s="28">
        <f t="shared" si="0"/>
        <v>0.1111111111111111</v>
      </c>
      <c r="D10" s="16"/>
      <c r="E10" s="12"/>
      <c r="F10" s="28"/>
      <c r="G10" s="16" t="s">
        <v>12</v>
      </c>
      <c r="H10" s="17">
        <v>13</v>
      </c>
      <c r="I10" s="28">
        <f t="shared" si="1"/>
        <v>0.4642857142857143</v>
      </c>
      <c r="J10" s="16" t="s">
        <v>12</v>
      </c>
      <c r="K10" s="17">
        <v>2</v>
      </c>
      <c r="L10" s="28">
        <f t="shared" si="2"/>
        <v>6.6666666666666666E-2</v>
      </c>
      <c r="M10" s="16" t="s">
        <v>12</v>
      </c>
      <c r="N10" s="17">
        <v>2</v>
      </c>
      <c r="O10" s="28">
        <f t="shared" si="3"/>
        <v>0.5</v>
      </c>
      <c r="P10" s="16" t="s">
        <v>12</v>
      </c>
      <c r="Q10" s="17">
        <f>B10+H10+K10+N10</f>
        <v>19</v>
      </c>
      <c r="R10" s="15">
        <f t="shared" si="4"/>
        <v>0.23170731707317074</v>
      </c>
      <c r="T10" s="57"/>
      <c r="U10" s="57"/>
      <c r="V10" s="57"/>
      <c r="W10" s="52"/>
      <c r="X10" s="57"/>
      <c r="Y10" s="58"/>
      <c r="Z10" s="57"/>
      <c r="AA10" s="57"/>
    </row>
    <row r="11" spans="1:30" s="32" customFormat="1" ht="19.5" customHeight="1" x14ac:dyDescent="0.3">
      <c r="A11" s="16"/>
      <c r="B11" s="17"/>
      <c r="C11" s="17"/>
      <c r="D11" s="16"/>
      <c r="E11" s="17"/>
      <c r="F11" s="28"/>
      <c r="G11" s="16"/>
      <c r="H11" s="17"/>
      <c r="I11" s="28"/>
      <c r="J11" s="16"/>
      <c r="K11" s="17"/>
      <c r="L11" s="17" t="s">
        <v>58</v>
      </c>
      <c r="M11" s="16"/>
      <c r="N11" s="17"/>
      <c r="O11" s="28"/>
      <c r="P11" s="16"/>
      <c r="Q11" s="17"/>
      <c r="R11" s="15"/>
      <c r="T11" s="57"/>
      <c r="U11" s="57"/>
      <c r="V11" s="57"/>
      <c r="W11" s="51"/>
      <c r="X11" s="57"/>
      <c r="Y11" s="58"/>
      <c r="Z11" s="57"/>
      <c r="AA11" s="57"/>
    </row>
    <row r="12" spans="1:30" s="36" customFormat="1" ht="13" x14ac:dyDescent="0.3">
      <c r="A12" s="33" t="s">
        <v>13</v>
      </c>
      <c r="B12" s="12"/>
      <c r="C12" s="17"/>
      <c r="D12" s="33" t="s">
        <v>13</v>
      </c>
      <c r="E12" s="12"/>
      <c r="F12" s="34"/>
      <c r="G12" s="33" t="s">
        <v>14</v>
      </c>
      <c r="H12" s="12"/>
      <c r="I12" s="34"/>
      <c r="J12" s="33" t="s">
        <v>15</v>
      </c>
      <c r="K12" s="12"/>
      <c r="L12" s="18"/>
      <c r="M12" s="33" t="s">
        <v>16</v>
      </c>
      <c r="N12" s="12"/>
      <c r="O12" s="34"/>
      <c r="P12" s="33" t="s">
        <v>17</v>
      </c>
      <c r="Q12" s="12"/>
      <c r="R12" s="13"/>
      <c r="T12" s="59"/>
      <c r="U12" s="59"/>
      <c r="V12" s="59"/>
      <c r="W12" s="55"/>
      <c r="X12" s="59"/>
      <c r="Y12" s="60"/>
      <c r="Z12" s="59"/>
      <c r="AA12" s="59"/>
    </row>
    <row r="13" spans="1:30" s="32" customFormat="1" ht="13" x14ac:dyDescent="0.3">
      <c r="A13" s="16" t="s">
        <v>18</v>
      </c>
      <c r="B13" s="17">
        <v>9</v>
      </c>
      <c r="C13" s="28">
        <f t="shared" si="0"/>
        <v>0.5</v>
      </c>
      <c r="D13" s="16" t="s">
        <v>33</v>
      </c>
      <c r="E13" s="17">
        <v>1</v>
      </c>
      <c r="F13" s="28" t="s">
        <v>64</v>
      </c>
      <c r="G13" s="16" t="s">
        <v>19</v>
      </c>
      <c r="H13" s="17">
        <v>14</v>
      </c>
      <c r="I13" s="28">
        <f>H13/28</f>
        <v>0.5</v>
      </c>
      <c r="J13" s="16" t="s">
        <v>20</v>
      </c>
      <c r="K13" s="17">
        <v>12</v>
      </c>
      <c r="L13" s="28">
        <f t="shared" si="2"/>
        <v>0.4</v>
      </c>
      <c r="M13" s="16" t="s">
        <v>21</v>
      </c>
      <c r="N13" s="17">
        <v>1</v>
      </c>
      <c r="O13" s="28">
        <f>N13/5</f>
        <v>0.2</v>
      </c>
      <c r="P13" s="26" t="s">
        <v>22</v>
      </c>
      <c r="Q13" s="17">
        <v>19</v>
      </c>
      <c r="R13" s="15">
        <f>Q13/82</f>
        <v>0.23170731707317074</v>
      </c>
      <c r="T13" s="57"/>
      <c r="U13" s="57"/>
      <c r="V13" s="57"/>
      <c r="W13" s="52"/>
      <c r="X13" s="57"/>
      <c r="Y13" s="58"/>
      <c r="Z13" s="57"/>
      <c r="AA13" s="57"/>
    </row>
    <row r="14" spans="1:30" s="32" customFormat="1" ht="13" x14ac:dyDescent="0.3">
      <c r="A14" s="16" t="s">
        <v>23</v>
      </c>
      <c r="B14" s="17">
        <v>12</v>
      </c>
      <c r="C14" s="28">
        <f t="shared" si="0"/>
        <v>0.66666666666666663</v>
      </c>
      <c r="D14" s="16"/>
      <c r="E14" s="12"/>
      <c r="F14" s="12"/>
      <c r="G14" s="16" t="s">
        <v>24</v>
      </c>
      <c r="H14" s="17">
        <v>5</v>
      </c>
      <c r="I14" s="28">
        <f t="shared" ref="I14:I21" si="5">H14/28</f>
        <v>0.17857142857142858</v>
      </c>
      <c r="J14" s="16" t="s">
        <v>25</v>
      </c>
      <c r="K14" s="17">
        <v>2</v>
      </c>
      <c r="L14" s="28">
        <f t="shared" si="2"/>
        <v>6.6666666666666666E-2</v>
      </c>
      <c r="M14" s="16" t="s">
        <v>26</v>
      </c>
      <c r="N14" s="17">
        <v>2</v>
      </c>
      <c r="O14" s="28">
        <f t="shared" ref="O14:O16" si="6">N14/5</f>
        <v>0.4</v>
      </c>
      <c r="P14" s="16" t="s">
        <v>27</v>
      </c>
      <c r="Q14" s="17">
        <v>27</v>
      </c>
      <c r="R14" s="15">
        <f t="shared" ref="R14:R16" si="7">Q14/82</f>
        <v>0.32926829268292684</v>
      </c>
      <c r="T14" s="57"/>
      <c r="U14" s="57"/>
      <c r="V14" s="57"/>
      <c r="W14" s="52"/>
      <c r="X14" s="57"/>
      <c r="Y14" s="58"/>
      <c r="Z14" s="57"/>
      <c r="AA14" s="57"/>
    </row>
    <row r="15" spans="1:30" s="32" customFormat="1" ht="13" x14ac:dyDescent="0.3">
      <c r="A15" s="16" t="s">
        <v>28</v>
      </c>
      <c r="B15" s="17">
        <v>4</v>
      </c>
      <c r="C15" s="28">
        <f t="shared" si="0"/>
        <v>0.22222222222222221</v>
      </c>
      <c r="D15" s="16"/>
      <c r="E15" s="12"/>
      <c r="F15" s="12"/>
      <c r="G15" s="16" t="s">
        <v>29</v>
      </c>
      <c r="H15" s="17">
        <v>2</v>
      </c>
      <c r="I15" s="28">
        <f t="shared" si="5"/>
        <v>7.1428571428571425E-2</v>
      </c>
      <c r="J15" s="16" t="s">
        <v>30</v>
      </c>
      <c r="K15" s="17">
        <v>3</v>
      </c>
      <c r="L15" s="28">
        <f t="shared" si="2"/>
        <v>0.1</v>
      </c>
      <c r="M15" s="16" t="s">
        <v>31</v>
      </c>
      <c r="N15" s="17">
        <v>1</v>
      </c>
      <c r="O15" s="28">
        <f t="shared" si="6"/>
        <v>0.2</v>
      </c>
      <c r="P15" s="26" t="s">
        <v>32</v>
      </c>
      <c r="Q15" s="17">
        <v>31</v>
      </c>
      <c r="R15" s="15">
        <f t="shared" si="7"/>
        <v>0.37804878048780488</v>
      </c>
      <c r="T15" s="57"/>
      <c r="U15" s="57"/>
      <c r="V15" s="57"/>
      <c r="W15" s="52"/>
      <c r="X15" s="57"/>
      <c r="Y15" s="58"/>
      <c r="Z15" s="57"/>
      <c r="AA15" s="57"/>
    </row>
    <row r="16" spans="1:30" s="32" customFormat="1" ht="13" x14ac:dyDescent="0.3">
      <c r="A16" s="16"/>
      <c r="B16" s="17"/>
      <c r="C16" s="28"/>
      <c r="D16" s="16"/>
      <c r="E16" s="12"/>
      <c r="F16" s="12"/>
      <c r="G16" s="16" t="s">
        <v>34</v>
      </c>
      <c r="H16" s="17">
        <v>1</v>
      </c>
      <c r="I16" s="28">
        <f t="shared" si="5"/>
        <v>3.5714285714285712E-2</v>
      </c>
      <c r="J16" s="16" t="s">
        <v>35</v>
      </c>
      <c r="K16" s="17">
        <v>4</v>
      </c>
      <c r="L16" s="28">
        <f t="shared" si="2"/>
        <v>0.13333333333333333</v>
      </c>
      <c r="M16" s="16" t="s">
        <v>36</v>
      </c>
      <c r="N16" s="17">
        <v>1</v>
      </c>
      <c r="O16" s="28">
        <f t="shared" si="6"/>
        <v>0.2</v>
      </c>
      <c r="P16" s="26" t="s">
        <v>37</v>
      </c>
      <c r="Q16" s="17">
        <v>5</v>
      </c>
      <c r="R16" s="15">
        <f t="shared" si="7"/>
        <v>6.097560975609756E-2</v>
      </c>
      <c r="T16" s="57"/>
      <c r="U16" s="57"/>
      <c r="V16" s="57"/>
      <c r="W16" s="52"/>
      <c r="X16" s="57"/>
      <c r="Y16" s="58"/>
      <c r="Z16" s="57"/>
      <c r="AA16" s="57"/>
    </row>
    <row r="17" spans="1:27" s="32" customFormat="1" ht="13" x14ac:dyDescent="0.3">
      <c r="A17" s="16"/>
      <c r="B17" s="17"/>
      <c r="C17" s="17"/>
      <c r="D17" s="16"/>
      <c r="E17" s="12"/>
      <c r="F17" s="12"/>
      <c r="G17" s="16" t="s">
        <v>38</v>
      </c>
      <c r="H17" s="17">
        <v>1</v>
      </c>
      <c r="I17" s="28">
        <f t="shared" si="5"/>
        <v>3.5714285714285712E-2</v>
      </c>
      <c r="J17" s="16" t="s">
        <v>39</v>
      </c>
      <c r="K17" s="17">
        <v>4</v>
      </c>
      <c r="L17" s="28">
        <f t="shared" si="2"/>
        <v>0.13333333333333333</v>
      </c>
      <c r="M17" s="16"/>
      <c r="N17" s="17"/>
      <c r="O17" s="28"/>
      <c r="P17" s="26"/>
      <c r="Q17" s="17"/>
      <c r="R17" s="15"/>
      <c r="T17" s="57"/>
      <c r="U17" s="57"/>
      <c r="V17" s="57"/>
      <c r="W17" s="52"/>
      <c r="X17" s="57"/>
      <c r="Y17" s="58"/>
      <c r="Z17" s="57"/>
      <c r="AA17" s="57"/>
    </row>
    <row r="18" spans="1:27" s="32" customFormat="1" ht="13" x14ac:dyDescent="0.3">
      <c r="A18" s="16"/>
      <c r="B18" s="17"/>
      <c r="C18" s="17"/>
      <c r="D18" s="16"/>
      <c r="E18" s="12"/>
      <c r="F18" s="12"/>
      <c r="G18" s="16" t="s">
        <v>40</v>
      </c>
      <c r="H18" s="17">
        <v>1</v>
      </c>
      <c r="I18" s="28">
        <f t="shared" si="5"/>
        <v>3.5714285714285712E-2</v>
      </c>
      <c r="J18" s="16" t="s">
        <v>41</v>
      </c>
      <c r="K18" s="17">
        <v>1</v>
      </c>
      <c r="L18" s="28">
        <f t="shared" si="2"/>
        <v>3.3333333333333333E-2</v>
      </c>
      <c r="M18" s="26"/>
      <c r="N18" s="17"/>
      <c r="O18" s="28"/>
      <c r="P18" s="26"/>
      <c r="Q18" s="17"/>
      <c r="R18" s="15"/>
      <c r="T18" s="57"/>
      <c r="U18" s="57"/>
      <c r="V18" s="57"/>
      <c r="W18" s="52"/>
      <c r="X18" s="57"/>
      <c r="Y18" s="58"/>
      <c r="Z18" s="57"/>
      <c r="AA18" s="57"/>
    </row>
    <row r="19" spans="1:27" s="32" customFormat="1" ht="13" x14ac:dyDescent="0.3">
      <c r="A19" s="16"/>
      <c r="B19" s="17"/>
      <c r="C19" s="17"/>
      <c r="D19" s="16"/>
      <c r="E19" s="12"/>
      <c r="F19" s="12"/>
      <c r="G19" s="16" t="s">
        <v>42</v>
      </c>
      <c r="H19" s="17">
        <v>1</v>
      </c>
      <c r="I19" s="28">
        <f t="shared" si="5"/>
        <v>3.5714285714285712E-2</v>
      </c>
      <c r="J19" s="16" t="s">
        <v>43</v>
      </c>
      <c r="K19" s="17">
        <v>1</v>
      </c>
      <c r="L19" s="28">
        <f t="shared" si="2"/>
        <v>3.3333333333333333E-2</v>
      </c>
      <c r="M19" s="26"/>
      <c r="N19" s="17"/>
      <c r="O19" s="28"/>
      <c r="P19" s="26"/>
      <c r="Q19" s="17"/>
      <c r="R19" s="15"/>
      <c r="T19" s="57"/>
      <c r="U19" s="57"/>
      <c r="V19" s="57"/>
      <c r="W19" s="52"/>
      <c r="X19" s="57"/>
      <c r="Y19" s="58"/>
      <c r="Z19" s="57"/>
      <c r="AA19" s="57"/>
    </row>
    <row r="20" spans="1:27" s="32" customFormat="1" ht="13" x14ac:dyDescent="0.3">
      <c r="A20" s="16"/>
      <c r="B20" s="17"/>
      <c r="C20" s="17"/>
      <c r="D20" s="16"/>
      <c r="E20" s="12"/>
      <c r="F20" s="12"/>
      <c r="G20" s="16" t="s">
        <v>60</v>
      </c>
      <c r="H20" s="17">
        <v>1</v>
      </c>
      <c r="I20" s="28">
        <f t="shared" si="5"/>
        <v>3.5714285714285712E-2</v>
      </c>
      <c r="J20" s="16" t="s">
        <v>44</v>
      </c>
      <c r="K20" s="17">
        <v>1</v>
      </c>
      <c r="L20" s="28">
        <f t="shared" si="2"/>
        <v>3.3333333333333333E-2</v>
      </c>
      <c r="M20" s="26"/>
      <c r="N20" s="17"/>
      <c r="O20" s="28"/>
      <c r="P20" s="26"/>
      <c r="Q20" s="17"/>
      <c r="R20" s="15"/>
      <c r="T20" s="57"/>
      <c r="U20" s="57"/>
      <c r="V20" s="57"/>
      <c r="W20" s="52"/>
      <c r="X20" s="57"/>
      <c r="Y20" s="58"/>
      <c r="Z20" s="57"/>
      <c r="AA20" s="57"/>
    </row>
    <row r="21" spans="1:27" s="32" customFormat="1" ht="13" x14ac:dyDescent="0.3">
      <c r="A21" s="16"/>
      <c r="B21" s="17"/>
      <c r="C21" s="17"/>
      <c r="D21" s="16"/>
      <c r="E21" s="12"/>
      <c r="F21" s="12"/>
      <c r="G21" s="39" t="s">
        <v>59</v>
      </c>
      <c r="H21" s="17">
        <v>1</v>
      </c>
      <c r="I21" s="28">
        <f t="shared" si="5"/>
        <v>3.5714285714285712E-2</v>
      </c>
      <c r="J21" s="16" t="s">
        <v>46</v>
      </c>
      <c r="K21" s="17">
        <v>1</v>
      </c>
      <c r="L21" s="28">
        <f t="shared" si="2"/>
        <v>3.3333333333333333E-2</v>
      </c>
      <c r="M21" s="26"/>
      <c r="N21" s="17"/>
      <c r="O21" s="28"/>
      <c r="P21" s="26"/>
      <c r="Q21" s="17"/>
      <c r="R21" s="15"/>
      <c r="T21" s="57"/>
      <c r="U21" s="57"/>
      <c r="V21" s="57"/>
      <c r="W21" s="52"/>
      <c r="X21" s="57"/>
      <c r="Y21" s="58"/>
      <c r="Z21" s="57"/>
      <c r="AA21" s="57"/>
    </row>
    <row r="22" spans="1:27" s="32" customFormat="1" ht="13" x14ac:dyDescent="0.3">
      <c r="A22" s="16"/>
      <c r="B22" s="17"/>
      <c r="C22" s="17"/>
      <c r="D22" s="16"/>
      <c r="E22" s="12"/>
      <c r="F22" s="12"/>
      <c r="G22" s="16" t="s">
        <v>45</v>
      </c>
      <c r="H22" s="17">
        <v>1</v>
      </c>
      <c r="I22" s="28">
        <f>H22/28</f>
        <v>3.5714285714285712E-2</v>
      </c>
      <c r="J22" s="16" t="s">
        <v>47</v>
      </c>
      <c r="K22" s="17">
        <v>1</v>
      </c>
      <c r="L22" s="28">
        <f t="shared" si="2"/>
        <v>3.3333333333333333E-2</v>
      </c>
      <c r="M22" s="26"/>
      <c r="N22" s="17"/>
      <c r="O22" s="28"/>
      <c r="P22" s="26"/>
      <c r="Q22" s="17"/>
      <c r="R22" s="15"/>
      <c r="T22" s="57"/>
      <c r="U22" s="57"/>
      <c r="V22" s="57"/>
      <c r="W22" s="52"/>
      <c r="X22" s="57"/>
      <c r="Y22" s="58"/>
      <c r="Z22" s="57"/>
      <c r="AA22" s="57"/>
    </row>
    <row r="23" spans="1:27" s="32" customFormat="1" ht="13" x14ac:dyDescent="0.3">
      <c r="A23" s="16"/>
      <c r="B23" s="17"/>
      <c r="C23" s="17"/>
      <c r="D23" s="16"/>
      <c r="E23" s="17"/>
      <c r="F23" s="28"/>
      <c r="G23" s="16"/>
      <c r="H23" s="17"/>
      <c r="I23" s="28"/>
      <c r="J23" s="16"/>
      <c r="K23" s="17"/>
      <c r="L23" s="17" t="s">
        <v>58</v>
      </c>
      <c r="M23" s="26"/>
      <c r="N23" s="17"/>
      <c r="O23" s="28"/>
      <c r="P23" s="26"/>
      <c r="Q23" s="17"/>
      <c r="R23" s="15"/>
      <c r="T23" s="57"/>
      <c r="U23" s="57"/>
      <c r="V23" s="57"/>
      <c r="W23" s="52"/>
      <c r="X23" s="57"/>
      <c r="Y23" s="58"/>
      <c r="Z23" s="57"/>
      <c r="AA23" s="57"/>
    </row>
    <row r="24" spans="1:27" s="32" customFormat="1" ht="13" x14ac:dyDescent="0.3">
      <c r="A24" s="16"/>
      <c r="B24" s="17"/>
      <c r="C24" s="17"/>
      <c r="D24" s="16"/>
      <c r="E24" s="17"/>
      <c r="F24" s="28"/>
      <c r="G24" s="16"/>
      <c r="H24" s="17"/>
      <c r="I24" s="28"/>
      <c r="J24" s="16"/>
      <c r="K24" s="17"/>
      <c r="L24" s="17" t="s">
        <v>58</v>
      </c>
      <c r="M24" s="16"/>
      <c r="N24" s="17"/>
      <c r="O24" s="28"/>
      <c r="P24" s="16"/>
      <c r="Q24" s="17"/>
      <c r="R24" s="15"/>
      <c r="T24" s="57"/>
      <c r="U24" s="57"/>
      <c r="V24" s="57"/>
      <c r="W24" s="52"/>
      <c r="X24" s="57"/>
      <c r="Y24" s="58"/>
      <c r="Z24" s="57"/>
      <c r="AA24" s="57"/>
    </row>
    <row r="25" spans="1:27" s="36" customFormat="1" ht="13" x14ac:dyDescent="0.3">
      <c r="A25" s="33" t="s">
        <v>48</v>
      </c>
      <c r="B25" s="12"/>
      <c r="C25" s="17"/>
      <c r="D25" s="33" t="s">
        <v>48</v>
      </c>
      <c r="E25" s="12"/>
      <c r="F25" s="34"/>
      <c r="G25" s="33" t="s">
        <v>48</v>
      </c>
      <c r="H25" s="12"/>
      <c r="I25" s="34"/>
      <c r="J25" s="33" t="s">
        <v>48</v>
      </c>
      <c r="K25" s="12"/>
      <c r="L25" s="18"/>
      <c r="M25" s="33" t="s">
        <v>48</v>
      </c>
      <c r="N25" s="12"/>
      <c r="O25" s="34"/>
      <c r="P25" s="33" t="s">
        <v>48</v>
      </c>
      <c r="Q25" s="12"/>
      <c r="R25" s="13"/>
      <c r="T25" s="59"/>
      <c r="U25" s="59"/>
      <c r="V25" s="59"/>
      <c r="W25" s="55"/>
      <c r="X25" s="59"/>
      <c r="Y25" s="60"/>
      <c r="Z25" s="59"/>
      <c r="AA25" s="59"/>
    </row>
    <row r="26" spans="1:27" s="32" customFormat="1" ht="13" x14ac:dyDescent="0.3">
      <c r="A26" s="26" t="s">
        <v>49</v>
      </c>
      <c r="B26" s="20">
        <v>9</v>
      </c>
      <c r="C26" s="28">
        <f t="shared" si="0"/>
        <v>0.5</v>
      </c>
      <c r="D26" s="26" t="s">
        <v>49</v>
      </c>
      <c r="E26" s="14">
        <v>1</v>
      </c>
      <c r="F26" s="28" t="s">
        <v>64</v>
      </c>
      <c r="G26" s="26" t="s">
        <v>49</v>
      </c>
      <c r="H26" s="14">
        <v>10</v>
      </c>
      <c r="I26" s="28">
        <f>H26/28</f>
        <v>0.35714285714285715</v>
      </c>
      <c r="J26" s="26" t="s">
        <v>49</v>
      </c>
      <c r="K26" s="20">
        <v>8</v>
      </c>
      <c r="L26" s="28">
        <f t="shared" si="2"/>
        <v>0.26666666666666666</v>
      </c>
      <c r="M26" s="26" t="s">
        <v>49</v>
      </c>
      <c r="N26" s="20">
        <v>3</v>
      </c>
      <c r="O26" s="28">
        <f t="shared" ref="O26:O33" si="8">N26/5</f>
        <v>0.6</v>
      </c>
      <c r="P26" s="26" t="s">
        <v>49</v>
      </c>
      <c r="Q26" s="14">
        <v>30</v>
      </c>
      <c r="R26" s="15">
        <f t="shared" ref="R26:R33" si="9">Q26/82</f>
        <v>0.36585365853658536</v>
      </c>
      <c r="T26" s="57"/>
      <c r="U26" s="57"/>
      <c r="V26" s="57"/>
      <c r="W26" s="52"/>
      <c r="X26" s="57"/>
      <c r="Y26" s="58"/>
      <c r="Z26" s="57"/>
      <c r="AA26" s="57"/>
    </row>
    <row r="27" spans="1:27" s="32" customFormat="1" ht="13" x14ac:dyDescent="0.3">
      <c r="A27" s="26" t="s">
        <v>50</v>
      </c>
      <c r="B27" s="20">
        <v>13</v>
      </c>
      <c r="C27" s="28">
        <f t="shared" si="0"/>
        <v>0.72222222222222221</v>
      </c>
      <c r="D27" s="26" t="s">
        <v>50</v>
      </c>
      <c r="E27" s="14">
        <v>1</v>
      </c>
      <c r="F27" s="28" t="s">
        <v>64</v>
      </c>
      <c r="G27" s="26" t="s">
        <v>50</v>
      </c>
      <c r="H27" s="14">
        <v>15</v>
      </c>
      <c r="I27" s="28">
        <f t="shared" ref="I27:I33" si="10">H27/28</f>
        <v>0.5357142857142857</v>
      </c>
      <c r="J27" s="26" t="s">
        <v>50</v>
      </c>
      <c r="K27" s="20">
        <v>25</v>
      </c>
      <c r="L27" s="28">
        <f t="shared" si="2"/>
        <v>0.83333333333333337</v>
      </c>
      <c r="M27" s="26" t="s">
        <v>50</v>
      </c>
      <c r="N27" s="20">
        <v>4</v>
      </c>
      <c r="O27" s="28">
        <f t="shared" si="8"/>
        <v>0.8</v>
      </c>
      <c r="P27" s="26" t="s">
        <v>50</v>
      </c>
      <c r="Q27" s="14">
        <v>58</v>
      </c>
      <c r="R27" s="15">
        <f t="shared" si="9"/>
        <v>0.70731707317073167</v>
      </c>
      <c r="T27" s="57"/>
      <c r="U27" s="57"/>
      <c r="V27" s="57"/>
      <c r="W27" s="51"/>
      <c r="X27" s="57"/>
      <c r="Y27" s="58"/>
      <c r="Z27" s="57"/>
      <c r="AA27" s="57"/>
    </row>
    <row r="28" spans="1:27" s="32" customFormat="1" ht="13" x14ac:dyDescent="0.3">
      <c r="A28" s="26" t="s">
        <v>51</v>
      </c>
      <c r="B28" s="20">
        <v>2</v>
      </c>
      <c r="C28" s="28">
        <f t="shared" si="0"/>
        <v>0.1111111111111111</v>
      </c>
      <c r="D28" s="26" t="s">
        <v>51</v>
      </c>
      <c r="E28" s="14">
        <v>0</v>
      </c>
      <c r="F28" s="28" t="s">
        <v>64</v>
      </c>
      <c r="G28" s="26" t="s">
        <v>51</v>
      </c>
      <c r="H28" s="14">
        <v>2</v>
      </c>
      <c r="I28" s="28">
        <f t="shared" si="10"/>
        <v>7.1428571428571425E-2</v>
      </c>
      <c r="J28" s="26" t="s">
        <v>51</v>
      </c>
      <c r="K28" s="20">
        <v>9</v>
      </c>
      <c r="L28" s="28">
        <f t="shared" si="2"/>
        <v>0.3</v>
      </c>
      <c r="M28" s="26" t="s">
        <v>51</v>
      </c>
      <c r="N28" s="20">
        <v>1</v>
      </c>
      <c r="O28" s="28">
        <f t="shared" si="8"/>
        <v>0.2</v>
      </c>
      <c r="P28" s="26" t="s">
        <v>51</v>
      </c>
      <c r="Q28" s="14">
        <v>14</v>
      </c>
      <c r="R28" s="15">
        <f t="shared" si="9"/>
        <v>0.17073170731707318</v>
      </c>
      <c r="T28" s="57"/>
      <c r="U28" s="57"/>
      <c r="V28" s="57"/>
      <c r="W28" s="51"/>
      <c r="X28" s="57"/>
      <c r="Y28" s="58"/>
      <c r="Z28" s="57"/>
      <c r="AA28" s="57"/>
    </row>
    <row r="29" spans="1:27" s="32" customFormat="1" ht="13" x14ac:dyDescent="0.3">
      <c r="A29" s="26" t="s">
        <v>52</v>
      </c>
      <c r="B29" s="20">
        <v>6</v>
      </c>
      <c r="C29" s="28">
        <f t="shared" si="0"/>
        <v>0.33333333333333331</v>
      </c>
      <c r="D29" s="26" t="s">
        <v>52</v>
      </c>
      <c r="E29" s="14">
        <v>0</v>
      </c>
      <c r="F29" s="28" t="s">
        <v>64</v>
      </c>
      <c r="G29" s="26" t="s">
        <v>52</v>
      </c>
      <c r="H29" s="14">
        <v>10</v>
      </c>
      <c r="I29" s="28">
        <f t="shared" si="10"/>
        <v>0.35714285714285715</v>
      </c>
      <c r="J29" s="26" t="s">
        <v>52</v>
      </c>
      <c r="K29" s="20">
        <v>11</v>
      </c>
      <c r="L29" s="28">
        <f t="shared" si="2"/>
        <v>0.36666666666666664</v>
      </c>
      <c r="M29" s="26" t="s">
        <v>52</v>
      </c>
      <c r="N29" s="20">
        <v>2</v>
      </c>
      <c r="O29" s="28">
        <f t="shared" si="8"/>
        <v>0.4</v>
      </c>
      <c r="P29" s="26" t="s">
        <v>52</v>
      </c>
      <c r="Q29" s="14">
        <v>29</v>
      </c>
      <c r="R29" s="15">
        <f t="shared" si="9"/>
        <v>0.35365853658536583</v>
      </c>
      <c r="T29" s="57"/>
      <c r="U29" s="57"/>
      <c r="V29" s="57"/>
      <c r="W29" s="52"/>
      <c r="X29" s="57"/>
      <c r="Y29" s="58"/>
      <c r="Z29" s="57"/>
      <c r="AA29" s="57"/>
    </row>
    <row r="30" spans="1:27" s="32" customFormat="1" ht="13" x14ac:dyDescent="0.3">
      <c r="A30" s="26" t="s">
        <v>53</v>
      </c>
      <c r="B30" s="20">
        <v>10</v>
      </c>
      <c r="C30" s="28">
        <f t="shared" si="0"/>
        <v>0.55555555555555558</v>
      </c>
      <c r="D30" s="26" t="s">
        <v>53</v>
      </c>
      <c r="E30" s="14">
        <v>1</v>
      </c>
      <c r="F30" s="28" t="s">
        <v>64</v>
      </c>
      <c r="G30" s="26" t="s">
        <v>53</v>
      </c>
      <c r="H30" s="14">
        <v>20</v>
      </c>
      <c r="I30" s="28">
        <f t="shared" si="10"/>
        <v>0.7142857142857143</v>
      </c>
      <c r="J30" s="26" t="s">
        <v>53</v>
      </c>
      <c r="K30" s="20">
        <v>9</v>
      </c>
      <c r="L30" s="28">
        <f t="shared" si="2"/>
        <v>0.3</v>
      </c>
      <c r="M30" s="26" t="s">
        <v>53</v>
      </c>
      <c r="N30" s="20">
        <v>2</v>
      </c>
      <c r="O30" s="28">
        <f t="shared" si="8"/>
        <v>0.4</v>
      </c>
      <c r="P30" s="26" t="s">
        <v>53</v>
      </c>
      <c r="Q30" s="14">
        <v>42</v>
      </c>
      <c r="R30" s="15">
        <f t="shared" si="9"/>
        <v>0.51219512195121952</v>
      </c>
      <c r="T30" s="57"/>
      <c r="U30" s="57"/>
      <c r="V30" s="57"/>
      <c r="W30" s="52"/>
      <c r="X30" s="57"/>
      <c r="Y30" s="58"/>
      <c r="Z30" s="57"/>
      <c r="AA30" s="57"/>
    </row>
    <row r="31" spans="1:27" s="32" customFormat="1" ht="13" x14ac:dyDescent="0.3">
      <c r="A31" s="26" t="s">
        <v>54</v>
      </c>
      <c r="B31" s="20">
        <v>9</v>
      </c>
      <c r="C31" s="28">
        <f t="shared" si="0"/>
        <v>0.5</v>
      </c>
      <c r="D31" s="26" t="s">
        <v>54</v>
      </c>
      <c r="E31" s="14">
        <v>1</v>
      </c>
      <c r="F31" s="28" t="s">
        <v>64</v>
      </c>
      <c r="G31" s="26" t="s">
        <v>54</v>
      </c>
      <c r="H31" s="14">
        <v>7</v>
      </c>
      <c r="I31" s="28">
        <f t="shared" si="10"/>
        <v>0.25</v>
      </c>
      <c r="J31" s="26" t="s">
        <v>54</v>
      </c>
      <c r="K31" s="20">
        <v>3</v>
      </c>
      <c r="L31" s="28">
        <f t="shared" si="2"/>
        <v>0.1</v>
      </c>
      <c r="M31" s="26" t="s">
        <v>54</v>
      </c>
      <c r="N31" s="20">
        <v>1</v>
      </c>
      <c r="O31" s="28">
        <f t="shared" si="8"/>
        <v>0.2</v>
      </c>
      <c r="P31" s="26" t="s">
        <v>54</v>
      </c>
      <c r="Q31" s="14">
        <v>21</v>
      </c>
      <c r="R31" s="15">
        <f t="shared" si="9"/>
        <v>0.25609756097560976</v>
      </c>
      <c r="T31" s="57"/>
      <c r="U31" s="57"/>
      <c r="V31" s="57"/>
      <c r="W31" s="52"/>
      <c r="X31" s="57"/>
      <c r="Y31" s="58"/>
      <c r="Z31" s="57"/>
      <c r="AA31" s="57"/>
    </row>
    <row r="32" spans="1:27" s="32" customFormat="1" ht="13" x14ac:dyDescent="0.3">
      <c r="A32" s="26" t="s">
        <v>55</v>
      </c>
      <c r="B32" s="20">
        <v>9</v>
      </c>
      <c r="C32" s="28">
        <f t="shared" si="0"/>
        <v>0.5</v>
      </c>
      <c r="D32" s="26" t="s">
        <v>55</v>
      </c>
      <c r="E32" s="14">
        <v>0</v>
      </c>
      <c r="F32" s="28" t="s">
        <v>64</v>
      </c>
      <c r="G32" s="26" t="s">
        <v>55</v>
      </c>
      <c r="H32" s="14">
        <v>4</v>
      </c>
      <c r="I32" s="28">
        <f t="shared" si="10"/>
        <v>0.14285714285714285</v>
      </c>
      <c r="J32" s="26" t="s">
        <v>55</v>
      </c>
      <c r="K32" s="20">
        <v>5</v>
      </c>
      <c r="L32" s="28">
        <f t="shared" si="2"/>
        <v>0.16666666666666666</v>
      </c>
      <c r="M32" s="26" t="s">
        <v>55</v>
      </c>
      <c r="N32" s="20">
        <v>0</v>
      </c>
      <c r="O32" s="28">
        <f t="shared" si="8"/>
        <v>0</v>
      </c>
      <c r="P32" s="26" t="s">
        <v>55</v>
      </c>
      <c r="Q32" s="14">
        <v>18</v>
      </c>
      <c r="R32" s="15">
        <f t="shared" si="9"/>
        <v>0.21951219512195122</v>
      </c>
      <c r="T32" s="57"/>
      <c r="U32" s="57"/>
      <c r="V32" s="57"/>
      <c r="W32" s="52"/>
      <c r="X32" s="57"/>
      <c r="Y32" s="58"/>
      <c r="Z32" s="57"/>
      <c r="AA32" s="57"/>
    </row>
    <row r="33" spans="1:27" s="32" customFormat="1" ht="13" x14ac:dyDescent="0.3">
      <c r="A33" s="26" t="s">
        <v>56</v>
      </c>
      <c r="B33" s="20">
        <v>8</v>
      </c>
      <c r="C33" s="28">
        <f t="shared" si="0"/>
        <v>0.44444444444444442</v>
      </c>
      <c r="D33" s="26" t="s">
        <v>56</v>
      </c>
      <c r="E33" s="14">
        <v>1</v>
      </c>
      <c r="F33" s="28" t="s">
        <v>64</v>
      </c>
      <c r="G33" s="26" t="s">
        <v>56</v>
      </c>
      <c r="H33" s="14">
        <v>3</v>
      </c>
      <c r="I33" s="28">
        <f t="shared" si="10"/>
        <v>0.10714285714285714</v>
      </c>
      <c r="J33" s="26" t="s">
        <v>56</v>
      </c>
      <c r="K33" s="20">
        <v>4</v>
      </c>
      <c r="L33" s="28">
        <f t="shared" si="2"/>
        <v>0.13333333333333333</v>
      </c>
      <c r="M33" s="26" t="s">
        <v>56</v>
      </c>
      <c r="N33" s="20">
        <v>0</v>
      </c>
      <c r="O33" s="28">
        <f t="shared" si="8"/>
        <v>0</v>
      </c>
      <c r="P33" s="26" t="s">
        <v>56</v>
      </c>
      <c r="Q33" s="14">
        <v>14</v>
      </c>
      <c r="R33" s="15">
        <f t="shared" si="9"/>
        <v>0.17073170731707318</v>
      </c>
      <c r="T33" s="57"/>
      <c r="U33" s="57"/>
      <c r="V33" s="57"/>
      <c r="W33" s="52"/>
      <c r="X33" s="57"/>
      <c r="Y33" s="58"/>
      <c r="Z33" s="57"/>
      <c r="AA33" s="57"/>
    </row>
    <row r="34" spans="1:27" s="32" customFormat="1" ht="13" x14ac:dyDescent="0.3">
      <c r="A34" s="16"/>
      <c r="B34" s="17"/>
      <c r="C34" s="17"/>
      <c r="D34" s="16"/>
      <c r="E34" s="17"/>
      <c r="F34" s="28"/>
      <c r="G34" s="16"/>
      <c r="H34" s="17"/>
      <c r="I34" s="28"/>
      <c r="J34" s="16"/>
      <c r="K34" s="17" t="s">
        <v>58</v>
      </c>
      <c r="L34" s="17" t="s">
        <v>58</v>
      </c>
      <c r="M34" s="16"/>
      <c r="N34" s="17"/>
      <c r="O34" s="17"/>
      <c r="P34" s="16"/>
      <c r="Q34" s="17"/>
      <c r="R34" s="15"/>
      <c r="T34" s="57"/>
      <c r="U34" s="57"/>
      <c r="V34" s="57"/>
      <c r="W34" s="52"/>
      <c r="X34" s="57"/>
      <c r="Y34" s="58"/>
      <c r="Z34" s="57"/>
      <c r="AA34" s="57"/>
    </row>
    <row r="35" spans="1:27" s="36" customFormat="1" ht="13" x14ac:dyDescent="0.3">
      <c r="A35" s="33" t="s">
        <v>57</v>
      </c>
      <c r="B35" s="18"/>
      <c r="C35" s="17"/>
      <c r="D35" s="33" t="s">
        <v>57</v>
      </c>
      <c r="E35" s="18"/>
      <c r="F35" s="37"/>
      <c r="G35" s="33" t="s">
        <v>57</v>
      </c>
      <c r="H35" s="18"/>
      <c r="I35" s="37"/>
      <c r="J35" s="33" t="s">
        <v>57</v>
      </c>
      <c r="K35" s="18"/>
      <c r="L35" s="18"/>
      <c r="M35" s="33" t="s">
        <v>57</v>
      </c>
      <c r="N35" s="18"/>
      <c r="O35" s="12"/>
      <c r="P35" s="33" t="s">
        <v>57</v>
      </c>
      <c r="Q35" s="18"/>
      <c r="R35" s="19"/>
      <c r="T35" s="59"/>
      <c r="U35" s="59"/>
      <c r="V35" s="59"/>
      <c r="W35" s="55"/>
      <c r="X35" s="59"/>
      <c r="Y35" s="60"/>
      <c r="Z35" s="59"/>
      <c r="AA35" s="59"/>
    </row>
    <row r="36" spans="1:27" s="32" customFormat="1" ht="13" x14ac:dyDescent="0.3">
      <c r="A36" s="26" t="s">
        <v>49</v>
      </c>
      <c r="B36" s="20">
        <v>6</v>
      </c>
      <c r="C36" s="28">
        <f t="shared" si="0"/>
        <v>0.33333333333333331</v>
      </c>
      <c r="D36" s="26" t="s">
        <v>49</v>
      </c>
      <c r="E36" s="14">
        <v>1</v>
      </c>
      <c r="F36" s="38" t="s">
        <v>64</v>
      </c>
      <c r="G36" s="26" t="s">
        <v>49</v>
      </c>
      <c r="H36" s="14">
        <v>7</v>
      </c>
      <c r="I36" s="38">
        <f>H36/28</f>
        <v>0.25</v>
      </c>
      <c r="J36" s="26" t="s">
        <v>49</v>
      </c>
      <c r="K36" s="20">
        <v>4</v>
      </c>
      <c r="L36" s="28">
        <f t="shared" si="2"/>
        <v>0.13333333333333333</v>
      </c>
      <c r="M36" s="26" t="s">
        <v>49</v>
      </c>
      <c r="N36" s="20">
        <v>2</v>
      </c>
      <c r="O36" s="28">
        <f t="shared" ref="O36:O43" si="11">N36/5</f>
        <v>0.4</v>
      </c>
      <c r="P36" s="26" t="s">
        <v>49</v>
      </c>
      <c r="Q36" s="20">
        <v>20</v>
      </c>
      <c r="R36" s="21">
        <f t="shared" ref="R36:R43" si="12">Q36/82</f>
        <v>0.24390243902439024</v>
      </c>
      <c r="T36" s="57"/>
      <c r="U36" s="57"/>
      <c r="V36" s="57"/>
      <c r="W36" s="52"/>
      <c r="X36" s="57"/>
      <c r="Y36" s="58"/>
      <c r="Z36" s="57"/>
      <c r="AA36" s="57"/>
    </row>
    <row r="37" spans="1:27" s="32" customFormat="1" ht="13" x14ac:dyDescent="0.3">
      <c r="A37" s="26" t="s">
        <v>50</v>
      </c>
      <c r="B37" s="20">
        <v>10</v>
      </c>
      <c r="C37" s="28">
        <f t="shared" si="0"/>
        <v>0.55555555555555558</v>
      </c>
      <c r="D37" s="26" t="s">
        <v>50</v>
      </c>
      <c r="E37" s="14">
        <v>1</v>
      </c>
      <c r="F37" s="38" t="s">
        <v>64</v>
      </c>
      <c r="G37" s="26" t="s">
        <v>50</v>
      </c>
      <c r="H37" s="14">
        <v>12</v>
      </c>
      <c r="I37" s="38">
        <f t="shared" ref="I37:I43" si="13">H37/28</f>
        <v>0.42857142857142855</v>
      </c>
      <c r="J37" s="26" t="s">
        <v>50</v>
      </c>
      <c r="K37" s="20">
        <v>22</v>
      </c>
      <c r="L37" s="28">
        <f t="shared" si="2"/>
        <v>0.73333333333333328</v>
      </c>
      <c r="M37" s="26" t="s">
        <v>50</v>
      </c>
      <c r="N37" s="20">
        <v>4</v>
      </c>
      <c r="O37" s="28">
        <f t="shared" si="11"/>
        <v>0.8</v>
      </c>
      <c r="P37" s="26" t="s">
        <v>50</v>
      </c>
      <c r="Q37" s="20">
        <v>49</v>
      </c>
      <c r="R37" s="21">
        <f t="shared" si="12"/>
        <v>0.59756097560975607</v>
      </c>
      <c r="T37" s="57"/>
      <c r="U37" s="57"/>
      <c r="V37" s="57"/>
      <c r="W37" s="51"/>
      <c r="X37" s="57"/>
      <c r="Y37" s="58"/>
      <c r="Z37" s="57"/>
      <c r="AA37" s="57"/>
    </row>
    <row r="38" spans="1:27" s="32" customFormat="1" ht="13" x14ac:dyDescent="0.3">
      <c r="A38" s="26" t="s">
        <v>51</v>
      </c>
      <c r="B38" s="20">
        <v>1</v>
      </c>
      <c r="C38" s="28">
        <f t="shared" si="0"/>
        <v>5.5555555555555552E-2</v>
      </c>
      <c r="D38" s="26" t="s">
        <v>51</v>
      </c>
      <c r="E38" s="14">
        <v>0</v>
      </c>
      <c r="F38" s="38" t="s">
        <v>64</v>
      </c>
      <c r="G38" s="26" t="s">
        <v>51</v>
      </c>
      <c r="H38" s="14">
        <v>2</v>
      </c>
      <c r="I38" s="38">
        <f t="shared" si="13"/>
        <v>7.1428571428571425E-2</v>
      </c>
      <c r="J38" s="26" t="s">
        <v>51</v>
      </c>
      <c r="K38" s="20">
        <v>6</v>
      </c>
      <c r="L38" s="28">
        <f t="shared" si="2"/>
        <v>0.2</v>
      </c>
      <c r="M38" s="26" t="s">
        <v>51</v>
      </c>
      <c r="N38" s="20">
        <v>0</v>
      </c>
      <c r="O38" s="28">
        <f t="shared" si="11"/>
        <v>0</v>
      </c>
      <c r="P38" s="26" t="s">
        <v>51</v>
      </c>
      <c r="Q38" s="20">
        <v>8</v>
      </c>
      <c r="R38" s="21">
        <f t="shared" si="12"/>
        <v>9.7560975609756101E-2</v>
      </c>
      <c r="T38" s="57"/>
      <c r="U38" s="57"/>
      <c r="V38" s="57"/>
      <c r="W38" s="51"/>
      <c r="X38" s="57"/>
      <c r="Y38" s="58"/>
      <c r="Z38" s="57"/>
      <c r="AA38" s="57"/>
    </row>
    <row r="39" spans="1:27" s="32" customFormat="1" ht="13" x14ac:dyDescent="0.3">
      <c r="A39" s="26" t="s">
        <v>52</v>
      </c>
      <c r="B39" s="20">
        <v>3</v>
      </c>
      <c r="C39" s="28">
        <f t="shared" si="0"/>
        <v>0.16666666666666666</v>
      </c>
      <c r="D39" s="26" t="s">
        <v>52</v>
      </c>
      <c r="E39" s="14">
        <v>0</v>
      </c>
      <c r="F39" s="38" t="s">
        <v>64</v>
      </c>
      <c r="G39" s="26" t="s">
        <v>52</v>
      </c>
      <c r="H39" s="14">
        <v>8</v>
      </c>
      <c r="I39" s="38">
        <f t="shared" si="13"/>
        <v>0.2857142857142857</v>
      </c>
      <c r="J39" s="26" t="s">
        <v>52</v>
      </c>
      <c r="K39" s="20">
        <v>7</v>
      </c>
      <c r="L39" s="28">
        <f t="shared" si="2"/>
        <v>0.23333333333333334</v>
      </c>
      <c r="M39" s="26" t="s">
        <v>52</v>
      </c>
      <c r="N39" s="20">
        <v>2</v>
      </c>
      <c r="O39" s="28">
        <f t="shared" si="11"/>
        <v>0.4</v>
      </c>
      <c r="P39" s="26" t="s">
        <v>52</v>
      </c>
      <c r="Q39" s="20">
        <v>20</v>
      </c>
      <c r="R39" s="21">
        <f t="shared" si="12"/>
        <v>0.24390243902439024</v>
      </c>
      <c r="T39" s="57"/>
      <c r="U39" s="57"/>
      <c r="V39" s="57"/>
      <c r="W39" s="52"/>
      <c r="X39" s="57"/>
      <c r="Y39" s="58"/>
      <c r="Z39" s="57"/>
      <c r="AA39" s="57"/>
    </row>
    <row r="40" spans="1:27" s="32" customFormat="1" ht="13" x14ac:dyDescent="0.3">
      <c r="A40" s="26" t="s">
        <v>53</v>
      </c>
      <c r="B40" s="20">
        <v>10</v>
      </c>
      <c r="C40" s="28">
        <f t="shared" si="0"/>
        <v>0.55555555555555558</v>
      </c>
      <c r="D40" s="26" t="s">
        <v>53</v>
      </c>
      <c r="E40" s="14">
        <v>1</v>
      </c>
      <c r="F40" s="38" t="s">
        <v>64</v>
      </c>
      <c r="G40" s="26" t="s">
        <v>53</v>
      </c>
      <c r="H40" s="14">
        <v>16</v>
      </c>
      <c r="I40" s="38">
        <f t="shared" si="13"/>
        <v>0.5714285714285714</v>
      </c>
      <c r="J40" s="26" t="s">
        <v>53</v>
      </c>
      <c r="K40" s="20">
        <v>5</v>
      </c>
      <c r="L40" s="28">
        <f t="shared" si="2"/>
        <v>0.16666666666666666</v>
      </c>
      <c r="M40" s="26" t="s">
        <v>53</v>
      </c>
      <c r="N40" s="20">
        <v>2</v>
      </c>
      <c r="O40" s="28">
        <f t="shared" si="11"/>
        <v>0.4</v>
      </c>
      <c r="P40" s="26" t="s">
        <v>53</v>
      </c>
      <c r="Q40" s="20">
        <v>34</v>
      </c>
      <c r="R40" s="21">
        <f t="shared" si="12"/>
        <v>0.41463414634146339</v>
      </c>
      <c r="T40" s="57"/>
      <c r="U40" s="57"/>
      <c r="V40" s="57"/>
      <c r="W40" s="52"/>
      <c r="X40" s="57"/>
      <c r="Y40" s="58"/>
      <c r="Z40" s="57"/>
      <c r="AA40" s="57"/>
    </row>
    <row r="41" spans="1:27" s="32" customFormat="1" ht="13" x14ac:dyDescent="0.3">
      <c r="A41" s="26" t="s">
        <v>54</v>
      </c>
      <c r="B41" s="20">
        <v>9</v>
      </c>
      <c r="C41" s="28">
        <f t="shared" si="0"/>
        <v>0.5</v>
      </c>
      <c r="D41" s="26" t="s">
        <v>54</v>
      </c>
      <c r="E41" s="14">
        <v>1</v>
      </c>
      <c r="F41" s="38" t="s">
        <v>64</v>
      </c>
      <c r="G41" s="26" t="s">
        <v>54</v>
      </c>
      <c r="H41" s="14">
        <v>6</v>
      </c>
      <c r="I41" s="38">
        <f t="shared" si="13"/>
        <v>0.21428571428571427</v>
      </c>
      <c r="J41" s="26" t="s">
        <v>54</v>
      </c>
      <c r="K41" s="20">
        <v>2</v>
      </c>
      <c r="L41" s="28">
        <f t="shared" si="2"/>
        <v>6.6666666666666666E-2</v>
      </c>
      <c r="M41" s="26" t="s">
        <v>54</v>
      </c>
      <c r="N41" s="20">
        <v>1</v>
      </c>
      <c r="O41" s="28">
        <f t="shared" si="11"/>
        <v>0.2</v>
      </c>
      <c r="P41" s="26" t="s">
        <v>54</v>
      </c>
      <c r="Q41" s="20">
        <v>19</v>
      </c>
      <c r="R41" s="21">
        <f t="shared" si="12"/>
        <v>0.23170731707317074</v>
      </c>
      <c r="T41" s="57"/>
      <c r="U41" s="57"/>
      <c r="V41" s="57"/>
      <c r="W41" s="52"/>
      <c r="X41" s="57"/>
      <c r="Y41" s="58"/>
      <c r="Z41" s="57"/>
      <c r="AA41" s="57"/>
    </row>
    <row r="42" spans="1:27" s="32" customFormat="1" ht="13" x14ac:dyDescent="0.3">
      <c r="A42" s="26" t="s">
        <v>55</v>
      </c>
      <c r="B42" s="20">
        <v>9</v>
      </c>
      <c r="C42" s="28">
        <f t="shared" si="0"/>
        <v>0.5</v>
      </c>
      <c r="D42" s="26" t="s">
        <v>55</v>
      </c>
      <c r="E42" s="14">
        <v>0</v>
      </c>
      <c r="F42" s="38" t="s">
        <v>64</v>
      </c>
      <c r="G42" s="26" t="s">
        <v>55</v>
      </c>
      <c r="H42" s="14">
        <v>4</v>
      </c>
      <c r="I42" s="38">
        <f t="shared" si="13"/>
        <v>0.14285714285714285</v>
      </c>
      <c r="J42" s="26" t="s">
        <v>55</v>
      </c>
      <c r="K42" s="20">
        <v>5</v>
      </c>
      <c r="L42" s="28">
        <f t="shared" si="2"/>
        <v>0.16666666666666666</v>
      </c>
      <c r="M42" s="26" t="s">
        <v>55</v>
      </c>
      <c r="N42" s="20">
        <v>1</v>
      </c>
      <c r="O42" s="28">
        <f t="shared" si="11"/>
        <v>0.2</v>
      </c>
      <c r="P42" s="26" t="s">
        <v>55</v>
      </c>
      <c r="Q42" s="20">
        <v>18</v>
      </c>
      <c r="R42" s="21">
        <f t="shared" si="12"/>
        <v>0.21951219512195122</v>
      </c>
      <c r="T42" s="57"/>
      <c r="U42" s="57"/>
      <c r="V42" s="57"/>
      <c r="W42" s="52"/>
      <c r="X42" s="57"/>
      <c r="Y42" s="58"/>
      <c r="Z42" s="57"/>
      <c r="AA42" s="57"/>
    </row>
    <row r="43" spans="1:27" s="32" customFormat="1" ht="13" x14ac:dyDescent="0.3">
      <c r="A43" s="26" t="s">
        <v>56</v>
      </c>
      <c r="B43" s="20">
        <v>6</v>
      </c>
      <c r="C43" s="28">
        <f t="shared" si="0"/>
        <v>0.33333333333333331</v>
      </c>
      <c r="D43" s="26" t="s">
        <v>56</v>
      </c>
      <c r="E43" s="14">
        <v>0</v>
      </c>
      <c r="F43" s="38" t="s">
        <v>64</v>
      </c>
      <c r="G43" s="26" t="s">
        <v>56</v>
      </c>
      <c r="H43" s="14">
        <v>3</v>
      </c>
      <c r="I43" s="38">
        <f t="shared" si="13"/>
        <v>0.10714285714285714</v>
      </c>
      <c r="J43" s="26" t="s">
        <v>56</v>
      </c>
      <c r="K43" s="20">
        <v>3</v>
      </c>
      <c r="L43" s="28">
        <f t="shared" si="2"/>
        <v>0.1</v>
      </c>
      <c r="M43" s="26" t="s">
        <v>56</v>
      </c>
      <c r="N43" s="20">
        <v>0</v>
      </c>
      <c r="O43" s="28">
        <f t="shared" si="11"/>
        <v>0</v>
      </c>
      <c r="P43" s="26" t="s">
        <v>56</v>
      </c>
      <c r="Q43" s="20">
        <v>12</v>
      </c>
      <c r="R43" s="21">
        <f t="shared" si="12"/>
        <v>0.14634146341463414</v>
      </c>
      <c r="T43" s="57"/>
      <c r="U43" s="57"/>
      <c r="V43" s="57"/>
      <c r="W43" s="52"/>
      <c r="X43" s="57"/>
      <c r="Y43" s="58"/>
      <c r="Z43" s="57"/>
      <c r="AA43" s="57"/>
    </row>
    <row r="44" spans="1:27" x14ac:dyDescent="0.3">
      <c r="A44" s="63"/>
      <c r="B44" s="64"/>
      <c r="C44" s="65"/>
      <c r="D44" s="63"/>
      <c r="E44" s="66"/>
      <c r="F44" s="66"/>
      <c r="G44" s="63"/>
      <c r="H44" s="66"/>
      <c r="I44" s="66"/>
      <c r="J44" s="63"/>
      <c r="K44" s="64"/>
      <c r="L44" s="64"/>
      <c r="M44" s="63"/>
      <c r="N44" s="66"/>
      <c r="O44" s="66"/>
      <c r="P44" s="63"/>
      <c r="Q44" s="66"/>
      <c r="R44" s="66"/>
      <c r="T44" s="44"/>
      <c r="U44" s="44"/>
      <c r="V44" s="44"/>
      <c r="W44" s="61"/>
      <c r="X44" s="44"/>
      <c r="Y44" s="62"/>
      <c r="Z44" s="44"/>
      <c r="AA44" s="44"/>
    </row>
    <row r="45" spans="1:27" x14ac:dyDescent="0.3">
      <c r="A45" s="40"/>
      <c r="B45" s="42"/>
      <c r="C45" s="43"/>
      <c r="D45" s="40"/>
      <c r="E45" s="41"/>
      <c r="F45" s="41"/>
      <c r="G45" s="40"/>
      <c r="H45" s="41"/>
      <c r="I45" s="41"/>
      <c r="J45" s="40"/>
      <c r="K45" s="42"/>
      <c r="L45" s="42"/>
      <c r="M45" s="40"/>
      <c r="N45" s="41"/>
      <c r="O45" s="41"/>
      <c r="P45" s="40"/>
      <c r="Q45" s="41"/>
      <c r="R45" s="41"/>
      <c r="T45" s="44"/>
      <c r="U45" s="44"/>
      <c r="V45" s="44"/>
      <c r="W45" s="61"/>
      <c r="X45" s="44"/>
      <c r="Y45" s="62"/>
      <c r="Z45" s="44"/>
      <c r="AA45" s="44"/>
    </row>
    <row r="46" spans="1:27" x14ac:dyDescent="0.3">
      <c r="A46" s="40"/>
      <c r="B46" s="42"/>
      <c r="C46" s="43"/>
      <c r="D46" s="40"/>
      <c r="E46" s="41"/>
      <c r="F46" s="41"/>
      <c r="G46" s="40"/>
      <c r="H46" s="41"/>
      <c r="I46" s="41"/>
      <c r="J46" s="40"/>
      <c r="K46" s="42"/>
      <c r="L46" s="42"/>
      <c r="M46" s="40"/>
      <c r="N46" s="41"/>
      <c r="O46" s="41"/>
      <c r="P46" s="40"/>
      <c r="Q46" s="41"/>
      <c r="R46" s="41"/>
      <c r="T46" s="44"/>
      <c r="U46" s="44"/>
      <c r="V46" s="44"/>
      <c r="W46" s="61"/>
      <c r="X46" s="44"/>
      <c r="Y46" s="62"/>
      <c r="Z46" s="44"/>
      <c r="AA46" s="44"/>
    </row>
    <row r="47" spans="1:27" x14ac:dyDescent="0.3">
      <c r="A47" s="40"/>
      <c r="B47" s="42"/>
      <c r="C47" s="43"/>
      <c r="D47" s="40"/>
      <c r="E47" s="41"/>
      <c r="F47" s="41"/>
      <c r="G47" s="40"/>
      <c r="H47" s="41"/>
      <c r="I47" s="41"/>
      <c r="J47" s="40"/>
      <c r="K47" s="42"/>
      <c r="L47" s="42"/>
      <c r="M47" s="40"/>
      <c r="N47" s="41"/>
      <c r="O47" s="41"/>
      <c r="P47" s="40"/>
      <c r="Q47" s="41"/>
      <c r="R47" s="41"/>
      <c r="Y47" s="11"/>
    </row>
    <row r="48" spans="1:27" x14ac:dyDescent="0.3">
      <c r="A48" s="40"/>
      <c r="B48" s="42"/>
      <c r="C48" s="43"/>
      <c r="D48" s="40"/>
      <c r="E48" s="41"/>
      <c r="F48" s="41"/>
      <c r="G48" s="40"/>
      <c r="H48" s="41"/>
      <c r="I48" s="41"/>
      <c r="J48" s="40"/>
      <c r="K48" s="42"/>
      <c r="L48" s="42"/>
      <c r="M48" s="40"/>
      <c r="N48" s="41"/>
      <c r="O48" s="41"/>
      <c r="P48" s="72" t="s">
        <v>71</v>
      </c>
      <c r="Q48" s="41"/>
      <c r="R48" s="41"/>
      <c r="Y48" s="11"/>
    </row>
    <row r="49" spans="1:25" x14ac:dyDescent="0.3">
      <c r="A49" s="40"/>
      <c r="B49" s="42"/>
      <c r="C49" s="43"/>
      <c r="D49" s="40"/>
      <c r="E49" s="41"/>
      <c r="F49" s="41"/>
      <c r="G49" s="40"/>
      <c r="H49" s="41"/>
      <c r="I49" s="41"/>
      <c r="J49" s="40"/>
      <c r="K49" s="42"/>
      <c r="L49" s="42"/>
      <c r="M49" s="40"/>
      <c r="N49" s="41"/>
      <c r="O49" s="41"/>
      <c r="P49" s="72" t="s">
        <v>72</v>
      </c>
      <c r="Q49" s="41"/>
      <c r="R49" s="41"/>
      <c r="W49" s="9"/>
      <c r="Y49" s="11"/>
    </row>
    <row r="50" spans="1:25" x14ac:dyDescent="0.3">
      <c r="A50" s="40"/>
      <c r="B50" s="42"/>
      <c r="C50" s="43"/>
      <c r="D50" s="40"/>
      <c r="E50" s="41"/>
      <c r="F50" s="41"/>
      <c r="G50" s="40"/>
      <c r="H50" s="41"/>
      <c r="I50" s="41"/>
      <c r="J50" s="40"/>
      <c r="K50" s="42"/>
      <c r="L50" s="42"/>
      <c r="M50" s="40"/>
      <c r="N50" s="41"/>
      <c r="O50" s="41"/>
      <c r="P50" s="40"/>
      <c r="Q50" s="41"/>
      <c r="R50" s="41"/>
      <c r="W50" s="9"/>
      <c r="Y50" s="11"/>
    </row>
    <row r="51" spans="1:25" x14ac:dyDescent="0.3">
      <c r="A51" s="40"/>
      <c r="B51" s="42"/>
      <c r="C51" s="43"/>
      <c r="D51" s="40"/>
      <c r="E51" s="41"/>
      <c r="F51" s="41"/>
      <c r="G51" s="40"/>
      <c r="H51" s="41"/>
      <c r="I51" s="41"/>
      <c r="J51" s="40"/>
      <c r="K51" s="42"/>
      <c r="L51" s="42"/>
      <c r="M51" s="40"/>
      <c r="N51" s="41"/>
      <c r="O51" s="41"/>
      <c r="P51" s="40"/>
      <c r="Q51" s="41"/>
      <c r="R51" s="41"/>
      <c r="W51" s="9"/>
      <c r="Y51" s="11"/>
    </row>
    <row r="52" spans="1:25" x14ac:dyDescent="0.3">
      <c r="A52" s="40"/>
      <c r="B52" s="42"/>
      <c r="C52" s="43"/>
      <c r="D52" s="40"/>
      <c r="E52" s="41"/>
      <c r="F52" s="41"/>
      <c r="G52" s="40"/>
      <c r="H52" s="41"/>
      <c r="I52" s="41"/>
      <c r="J52" s="40"/>
      <c r="K52" s="42"/>
      <c r="L52" s="42"/>
      <c r="M52" s="40"/>
      <c r="N52" s="41"/>
      <c r="O52" s="41"/>
      <c r="P52" s="40"/>
      <c r="Q52" s="41"/>
      <c r="R52" s="41"/>
      <c r="W52" s="9"/>
      <c r="Y52" s="11"/>
    </row>
    <row r="53" spans="1:25" x14ac:dyDescent="0.3">
      <c r="A53" s="40"/>
      <c r="B53" s="42"/>
      <c r="C53" s="43"/>
      <c r="D53" s="40"/>
      <c r="E53" s="41"/>
      <c r="F53" s="41"/>
      <c r="G53" s="40"/>
      <c r="H53" s="41"/>
      <c r="I53" s="41"/>
      <c r="J53" s="40"/>
      <c r="K53" s="42"/>
      <c r="L53" s="42"/>
      <c r="M53" s="40"/>
      <c r="N53" s="41"/>
      <c r="O53" s="41"/>
      <c r="P53" s="40"/>
      <c r="Q53" s="41"/>
      <c r="R53" s="41"/>
      <c r="W53" s="9"/>
      <c r="Y53" s="11"/>
    </row>
    <row r="54" spans="1:25" x14ac:dyDescent="0.3">
      <c r="A54" s="40"/>
      <c r="B54" s="42"/>
      <c r="C54" s="43"/>
      <c r="D54" s="40"/>
      <c r="E54" s="41"/>
      <c r="F54" s="41"/>
      <c r="G54" s="40"/>
      <c r="H54" s="41"/>
      <c r="I54" s="41"/>
      <c r="J54" s="40"/>
      <c r="K54" s="42"/>
      <c r="L54" s="42"/>
      <c r="M54" s="40"/>
      <c r="N54" s="41"/>
      <c r="O54" s="41"/>
      <c r="P54" s="40"/>
      <c r="Q54" s="41"/>
      <c r="R54" s="41"/>
      <c r="W54" s="9"/>
      <c r="Y54" s="11"/>
    </row>
    <row r="55" spans="1:25" x14ac:dyDescent="0.3">
      <c r="A55" s="40"/>
      <c r="B55" s="42"/>
      <c r="C55" s="43"/>
      <c r="D55" s="40"/>
      <c r="E55" s="41"/>
      <c r="F55" s="41"/>
      <c r="G55" s="40"/>
      <c r="H55" s="41"/>
      <c r="I55" s="41"/>
      <c r="J55" s="40"/>
      <c r="K55" s="42"/>
      <c r="L55" s="42"/>
      <c r="M55" s="40"/>
      <c r="N55" s="41"/>
      <c r="O55" s="41"/>
      <c r="P55" s="40"/>
      <c r="Q55" s="41"/>
      <c r="R55" s="41"/>
      <c r="W55" s="9"/>
      <c r="Y55" s="11"/>
    </row>
    <row r="56" spans="1:25" x14ac:dyDescent="0.3">
      <c r="A56" s="40"/>
      <c r="B56" s="42"/>
      <c r="C56" s="43"/>
      <c r="D56" s="40"/>
      <c r="E56" s="41"/>
      <c r="F56" s="41"/>
      <c r="G56" s="40"/>
      <c r="H56" s="41"/>
      <c r="I56" s="41"/>
      <c r="J56" s="40"/>
      <c r="K56" s="42"/>
      <c r="L56" s="42"/>
      <c r="M56" s="40"/>
      <c r="N56" s="41"/>
      <c r="O56" s="41"/>
      <c r="P56" s="40"/>
      <c r="Q56" s="41"/>
      <c r="R56" s="41"/>
      <c r="W56" s="9"/>
      <c r="Y56" s="11"/>
    </row>
    <row r="57" spans="1:25" x14ac:dyDescent="0.3">
      <c r="A57" s="40"/>
      <c r="B57" s="42"/>
      <c r="C57" s="43"/>
      <c r="D57" s="40"/>
      <c r="E57" s="41"/>
      <c r="F57" s="41"/>
      <c r="G57" s="40"/>
      <c r="H57" s="41"/>
      <c r="I57" s="41"/>
      <c r="J57" s="40"/>
      <c r="K57" s="42"/>
      <c r="L57" s="42"/>
      <c r="M57" s="40"/>
      <c r="N57" s="41"/>
      <c r="O57" s="41"/>
      <c r="P57" s="40"/>
      <c r="Q57" s="41"/>
      <c r="R57" s="41"/>
    </row>
    <row r="58" spans="1:25" x14ac:dyDescent="0.3">
      <c r="A58" s="40"/>
      <c r="B58" s="42"/>
      <c r="C58" s="43"/>
      <c r="D58" s="40"/>
      <c r="E58" s="41"/>
      <c r="F58" s="41"/>
      <c r="G58" s="40"/>
      <c r="H58" s="41"/>
      <c r="I58" s="41"/>
      <c r="J58" s="40"/>
      <c r="K58" s="42"/>
      <c r="L58" s="42"/>
      <c r="M58" s="40"/>
      <c r="N58" s="41"/>
      <c r="O58" s="41"/>
      <c r="P58" s="40"/>
      <c r="Q58" s="41"/>
      <c r="R58" s="41"/>
    </row>
    <row r="59" spans="1:25" x14ac:dyDescent="0.3">
      <c r="A59" s="40"/>
      <c r="B59" s="42"/>
      <c r="C59" s="43"/>
      <c r="D59" s="40"/>
      <c r="E59" s="41"/>
      <c r="F59" s="41"/>
      <c r="G59" s="40"/>
      <c r="H59" s="41"/>
      <c r="I59" s="41"/>
      <c r="J59" s="40"/>
      <c r="K59" s="42"/>
      <c r="L59" s="42"/>
      <c r="M59" s="40"/>
      <c r="N59" s="41"/>
      <c r="O59" s="41"/>
      <c r="P59" s="40"/>
      <c r="Q59" s="41"/>
      <c r="R59" s="41"/>
    </row>
    <row r="60" spans="1:25" x14ac:dyDescent="0.3">
      <c r="A60" s="40"/>
      <c r="B60" s="42"/>
      <c r="C60" s="43"/>
      <c r="D60" s="40"/>
      <c r="E60" s="41"/>
      <c r="F60" s="41"/>
      <c r="G60" s="40"/>
      <c r="H60" s="41"/>
      <c r="I60" s="41"/>
      <c r="J60" s="40"/>
      <c r="K60" s="42"/>
      <c r="L60" s="42"/>
      <c r="M60" s="40"/>
      <c r="N60" s="41"/>
      <c r="O60" s="41"/>
      <c r="P60" s="40"/>
      <c r="Q60" s="41"/>
      <c r="R60" s="41"/>
    </row>
    <row r="61" spans="1:25" x14ac:dyDescent="0.3">
      <c r="A61" s="40"/>
      <c r="B61" s="42"/>
      <c r="C61" s="43"/>
      <c r="D61" s="40"/>
      <c r="E61" s="41"/>
      <c r="F61" s="41"/>
      <c r="G61" s="40"/>
      <c r="H61" s="41"/>
      <c r="I61" s="41"/>
      <c r="J61" s="40"/>
      <c r="K61" s="42"/>
      <c r="L61" s="42"/>
      <c r="M61" s="40"/>
      <c r="N61" s="41"/>
      <c r="O61" s="41"/>
      <c r="P61" s="40"/>
      <c r="Q61" s="41"/>
      <c r="R61" s="41"/>
    </row>
    <row r="62" spans="1:25" x14ac:dyDescent="0.3">
      <c r="A62" s="40"/>
      <c r="B62" s="42"/>
      <c r="C62" s="43"/>
      <c r="D62" s="40"/>
      <c r="E62" s="41"/>
      <c r="F62" s="41"/>
      <c r="G62" s="40"/>
      <c r="H62" s="41"/>
      <c r="I62" s="41"/>
      <c r="J62" s="40"/>
      <c r="K62" s="42"/>
      <c r="L62" s="42"/>
      <c r="M62" s="40"/>
      <c r="N62" s="41"/>
      <c r="O62" s="41"/>
      <c r="P62" s="40"/>
      <c r="Q62" s="41"/>
      <c r="R62" s="41"/>
    </row>
    <row r="63" spans="1:25" x14ac:dyDescent="0.3">
      <c r="A63" s="40"/>
      <c r="B63" s="42"/>
      <c r="C63" s="43"/>
      <c r="D63" s="40"/>
      <c r="E63" s="41"/>
      <c r="F63" s="41"/>
      <c r="G63" s="40"/>
      <c r="H63" s="41"/>
      <c r="I63" s="41"/>
      <c r="J63" s="40"/>
      <c r="K63" s="42"/>
      <c r="L63" s="42"/>
      <c r="M63" s="40"/>
      <c r="N63" s="41"/>
      <c r="O63" s="41"/>
      <c r="P63" s="40"/>
      <c r="Q63" s="41"/>
      <c r="R63" s="41"/>
    </row>
    <row r="64" spans="1:25" x14ac:dyDescent="0.3">
      <c r="A64" s="40"/>
      <c r="B64" s="42"/>
      <c r="C64" s="43"/>
      <c r="D64" s="40"/>
      <c r="E64" s="41"/>
      <c r="F64" s="41"/>
      <c r="G64" s="40"/>
      <c r="H64" s="41"/>
      <c r="I64" s="41"/>
      <c r="J64" s="40"/>
      <c r="K64" s="42"/>
      <c r="L64" s="42"/>
      <c r="M64" s="40"/>
      <c r="N64" s="41"/>
      <c r="O64" s="41"/>
      <c r="P64" s="40"/>
      <c r="Q64" s="41"/>
      <c r="R64" s="41"/>
    </row>
    <row r="65" spans="1:18" x14ac:dyDescent="0.3">
      <c r="A65" s="40"/>
      <c r="B65" s="42"/>
      <c r="C65" s="43"/>
      <c r="D65" s="40"/>
      <c r="E65" s="41"/>
      <c r="F65" s="41"/>
      <c r="G65" s="40"/>
      <c r="H65" s="41"/>
      <c r="I65" s="41"/>
      <c r="J65" s="40"/>
      <c r="K65" s="42"/>
      <c r="L65" s="42"/>
      <c r="M65" s="40"/>
      <c r="N65" s="41"/>
      <c r="O65" s="41"/>
      <c r="P65" s="40"/>
      <c r="Q65" s="41"/>
      <c r="R65" s="41"/>
    </row>
    <row r="66" spans="1:18" x14ac:dyDescent="0.3">
      <c r="A66" s="40"/>
      <c r="B66" s="42"/>
      <c r="C66" s="43"/>
      <c r="D66" s="40"/>
      <c r="E66" s="41"/>
      <c r="F66" s="41"/>
      <c r="G66" s="40"/>
      <c r="H66" s="41"/>
      <c r="I66" s="41"/>
      <c r="J66" s="40"/>
      <c r="K66" s="42"/>
      <c r="L66" s="42"/>
      <c r="M66" s="40"/>
      <c r="N66" s="41"/>
      <c r="O66" s="41"/>
      <c r="P66" s="40"/>
      <c r="Q66" s="41"/>
      <c r="R66" s="41"/>
    </row>
    <row r="67" spans="1:18" x14ac:dyDescent="0.3">
      <c r="A67" s="40"/>
      <c r="B67" s="42"/>
      <c r="C67" s="43"/>
      <c r="D67" s="40"/>
      <c r="E67" s="41"/>
      <c r="F67" s="41"/>
      <c r="G67" s="40"/>
      <c r="H67" s="41"/>
      <c r="I67" s="41"/>
      <c r="J67" s="40"/>
      <c r="K67" s="42"/>
      <c r="L67" s="42"/>
      <c r="M67" s="40"/>
      <c r="N67" s="41"/>
      <c r="O67" s="41"/>
      <c r="P67" s="40"/>
      <c r="Q67" s="41"/>
      <c r="R67" s="41"/>
    </row>
    <row r="68" spans="1:18" x14ac:dyDescent="0.3">
      <c r="A68" s="40"/>
      <c r="B68" s="42"/>
      <c r="C68" s="43"/>
      <c r="D68" s="40"/>
      <c r="E68" s="41"/>
      <c r="F68" s="41"/>
      <c r="G68" s="40"/>
      <c r="H68" s="41"/>
      <c r="I68" s="41"/>
      <c r="J68" s="40"/>
      <c r="K68" s="42"/>
      <c r="L68" s="42"/>
      <c r="M68" s="40"/>
      <c r="N68" s="41"/>
      <c r="O68" s="41"/>
      <c r="P68" s="40"/>
      <c r="Q68" s="41"/>
      <c r="R68" s="41"/>
    </row>
    <row r="69" spans="1:18" x14ac:dyDescent="0.3">
      <c r="A69" s="40"/>
      <c r="B69" s="42"/>
      <c r="C69" s="43"/>
      <c r="D69" s="40"/>
      <c r="E69" s="41"/>
      <c r="F69" s="41"/>
      <c r="G69" s="40"/>
      <c r="H69" s="41"/>
      <c r="I69" s="41"/>
      <c r="J69" s="40"/>
      <c r="K69" s="42"/>
      <c r="L69" s="42"/>
      <c r="M69" s="40"/>
      <c r="N69" s="41"/>
      <c r="O69" s="41"/>
      <c r="P69" s="40"/>
      <c r="Q69" s="41"/>
      <c r="R69" s="41"/>
    </row>
    <row r="70" spans="1:18" x14ac:dyDescent="0.3">
      <c r="A70" s="40"/>
      <c r="B70" s="42"/>
      <c r="C70" s="43"/>
      <c r="D70" s="40"/>
      <c r="E70" s="41"/>
      <c r="F70" s="41"/>
      <c r="G70" s="40"/>
      <c r="H70" s="41"/>
      <c r="I70" s="41"/>
      <c r="J70" s="40"/>
      <c r="K70" s="42"/>
      <c r="L70" s="42"/>
      <c r="M70" s="40"/>
      <c r="N70" s="41"/>
      <c r="O70" s="41"/>
      <c r="P70" s="40"/>
      <c r="Q70" s="41"/>
      <c r="R70" s="41"/>
    </row>
    <row r="71" spans="1:18" x14ac:dyDescent="0.3">
      <c r="A71" s="40"/>
      <c r="B71" s="42"/>
      <c r="C71" s="43"/>
      <c r="D71" s="40"/>
      <c r="E71" s="41"/>
      <c r="F71" s="41"/>
      <c r="G71" s="40"/>
      <c r="H71" s="41"/>
      <c r="I71" s="41"/>
      <c r="J71" s="40"/>
      <c r="K71" s="42"/>
      <c r="L71" s="42"/>
      <c r="M71" s="40"/>
      <c r="N71" s="41"/>
      <c r="O71" s="41"/>
      <c r="P71" s="40"/>
      <c r="Q71" s="41"/>
      <c r="R71" s="41"/>
    </row>
    <row r="72" spans="1:18" x14ac:dyDescent="0.3">
      <c r="A72" s="40"/>
      <c r="B72" s="42"/>
      <c r="C72" s="43"/>
      <c r="D72" s="40"/>
      <c r="E72" s="41"/>
      <c r="F72" s="41"/>
      <c r="G72" s="40"/>
      <c r="H72" s="41"/>
      <c r="I72" s="41"/>
      <c r="J72" s="40"/>
      <c r="K72" s="42"/>
      <c r="L72" s="42"/>
      <c r="M72" s="40"/>
      <c r="N72" s="41"/>
      <c r="O72" s="41"/>
      <c r="P72" s="40"/>
      <c r="Q72" s="41"/>
      <c r="R72" s="41"/>
    </row>
    <row r="73" spans="1:18" x14ac:dyDescent="0.3">
      <c r="A73" s="40"/>
      <c r="B73" s="42"/>
      <c r="C73" s="43"/>
      <c r="D73" s="40"/>
      <c r="E73" s="41"/>
      <c r="F73" s="41"/>
      <c r="G73" s="40"/>
      <c r="H73" s="41"/>
      <c r="I73" s="41"/>
      <c r="J73" s="40"/>
      <c r="K73" s="42"/>
      <c r="L73" s="42"/>
      <c r="M73" s="40"/>
      <c r="N73" s="41"/>
      <c r="O73" s="41"/>
      <c r="P73" s="40"/>
      <c r="Q73" s="41"/>
      <c r="R73" s="41"/>
    </row>
    <row r="74" spans="1:18" x14ac:dyDescent="0.3">
      <c r="A74" s="40"/>
      <c r="B74" s="42"/>
      <c r="C74" s="43"/>
      <c r="D74" s="40"/>
      <c r="E74" s="41"/>
      <c r="F74" s="41"/>
      <c r="G74" s="40"/>
      <c r="H74" s="41"/>
      <c r="I74" s="41"/>
      <c r="J74" s="40"/>
      <c r="K74" s="42"/>
      <c r="L74" s="42"/>
      <c r="M74" s="40"/>
      <c r="N74" s="41"/>
      <c r="O74" s="41"/>
      <c r="P74" s="40"/>
      <c r="Q74" s="41"/>
      <c r="R74" s="41"/>
    </row>
  </sheetData>
  <sortState xmlns:xlrd2="http://schemas.microsoft.com/office/spreadsheetml/2017/richdata2" ref="P36:R43">
    <sortCondition ref="P36:P43"/>
  </sortState>
  <mergeCells count="7">
    <mergeCell ref="A1:R1"/>
    <mergeCell ref="A2:C2"/>
    <mergeCell ref="G2:I2"/>
    <mergeCell ref="J2:L2"/>
    <mergeCell ref="M2:O2"/>
    <mergeCell ref="P2:R2"/>
    <mergeCell ref="D2:F2"/>
  </mergeCells>
  <pageMargins left="0.7" right="0.7" top="0.75" bottom="0.75" header="0.3" footer="0.3"/>
  <pageSetup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2935B05A913348B429A7EBC2B1B6CB" ma:contentTypeVersion="13" ma:contentTypeDescription="Create a new document." ma:contentTypeScope="" ma:versionID="a06b11927f785a6dc17c6196eeebdc44">
  <xsd:schema xmlns:xsd="http://www.w3.org/2001/XMLSchema" xmlns:xs="http://www.w3.org/2001/XMLSchema" xmlns:p="http://schemas.microsoft.com/office/2006/metadata/properties" xmlns:ns2="4a87cdbf-8088-4d97-9602-1abaeae227f2" xmlns:ns3="3194c42d-a3e3-4319-a4de-9e1087436664" targetNamespace="http://schemas.microsoft.com/office/2006/metadata/properties" ma:root="true" ma:fieldsID="cf33a0d2e615407f117032f9085a1a06" ns2:_="" ns3:_="">
    <xsd:import namespace="4a87cdbf-8088-4d97-9602-1abaeae227f2"/>
    <xsd:import namespace="3194c42d-a3e3-4319-a4de-9e10874366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7cdbf-8088-4d97-9602-1abaeae22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4c42d-a3e3-4319-a4de-9e10874366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B2D277-47FC-461F-B8D9-DC8093EBC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7cdbf-8088-4d97-9602-1abaeae227f2"/>
    <ds:schemaRef ds:uri="3194c42d-a3e3-4319-a4de-9e1087436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FCED0-D2DF-46E4-8969-FFB91369CA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C2701D-3AAF-4E9A-903A-374371894F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of Frequencies-Table 3</vt:lpstr>
      <vt:lpstr>'Summary of Frequencies-Table 3'!_Hlk534717433</vt:lpstr>
      <vt:lpstr>'Summary of Frequencies-Table 3'!_Hlk534717561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2021-02-11T20:19:07Z</cp:lastPrinted>
  <dcterms:created xsi:type="dcterms:W3CDTF">2012-08-24T00:51:46Z</dcterms:created>
  <dcterms:modified xsi:type="dcterms:W3CDTF">2021-10-15T20:17:12Z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0x010100452935B05A913348B429A7EBC2B1B6CB</vt:lpwstr>
  </property>
</Properties>
</file>